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'Лист1'!$A$1:$H$44</definedName>
  </definedNames>
  <calcPr fullCalcOnLoad="1"/>
</workbook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<sst xmlns="http://schemas.openxmlformats.org/spreadsheetml/2006/main" count="77" uniqueCount="76">
  <si>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</si>
  <si>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</si>
  <si>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</si>
  <si>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</si>
  <si>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</si>
  <si>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</si>
  <si>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</si>
  <si>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</si>
  <si>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</si>
  <si>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</si>
  <si>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</si>
  <si>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</si>
  <si>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</si>
  <si>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</si>
  <si>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</si>
  <si>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</si>
  <si>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</si>
  <si>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</si>
  <si>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</si>
  <si>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</si>
  <si>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</si>
  <si>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</si>
  <si>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</si>
  <si>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</si>
  <si>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</si>
  <si>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</si>
  <si>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</si>
  <si>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</si>
  <si>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</si>
  <si>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</si>
  <si>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</si>
  <si>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</si>
  <si>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</si>
  <si>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</si>
  <si>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</si>
  <si>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</si>
  <si>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</si>
  <si>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</si>
  <si>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</si>
  <si>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</si>
  <si>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</si>
  <si>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</si>
  <si>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</si>
  <si>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</si>
  <si>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</si>
  <si>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</si>
  <si>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</si>
  <si>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</si>
  <si>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</si>
  <si>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</si>
  <si>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</si>
  <si>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</si>
  <si>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</si>
  <si>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</si>
  <si>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</si>
  <si>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</si>
  <si>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</si>
  <si>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</si>
  <si>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</si>
  <si>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</si>
  <si>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</si>
  <si>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</si>
  <si>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</si>
  <si>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 xml:space="preserve">обслуживание мусоропроводов 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</si>
  <si>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</si>
  <si>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</si>
  <si>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</si>
  <si>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</si>
  <si>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</si>
  <si>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ЦО</t>
  </si>
  <si>
    <t>ГВС</t>
  </si>
  <si>
    <t>ХВС</t>
  </si>
  <si>
    <t>за  2011 год по дому № 13 по пр. Аверьянова</t>
  </si>
  <si>
    <t>Аренда за тек. и предыд.годы</t>
  </si>
  <si>
    <t>23,54/40,36</t>
  </si>
  <si>
    <t>Вентиль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</si>
</sst>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55" fillId="0" borderId="12" xfId="0" applyNumberFormat="1" applyFont="1" applyBorder="1" applyAlignment="1">
      <alignment horizontal="center" vertical="top" wrapText="1"/>
    </xf>
    <xf numFmtId="4" fontId="55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067">
          <cell r="M2067">
            <v>320544.88</v>
          </cell>
          <cell r="R2067">
            <v>285817.35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9">
      <selection activeCell="G37" sqref="G37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43" t="s">
        <v>32</v>
      </c>
      <c r="B1" s="43"/>
      <c r="C1" s="43"/>
      <c r="D1" s="43"/>
      <c r="E1" s="43"/>
      <c r="F1" s="43"/>
      <c r="G1" s="43"/>
      <c r="H1" s="43"/>
    </row>
    <row r="2" spans="1:8" ht="22.5" customHeight="1">
      <c r="A2" s="43" t="s">
        <v>33</v>
      </c>
      <c r="B2" s="43"/>
      <c r="C2" s="43"/>
      <c r="D2" s="43"/>
      <c r="E2" s="43"/>
      <c r="F2" s="43"/>
      <c r="G2" s="43"/>
      <c r="H2" s="43"/>
    </row>
    <row r="3" spans="1:8" ht="22.5" customHeight="1">
      <c r="A3" s="43" t="s">
        <v>72</v>
      </c>
      <c r="B3" s="43"/>
      <c r="C3" s="43"/>
      <c r="D3" s="43"/>
      <c r="E3" s="43"/>
      <c r="F3" s="43"/>
      <c r="G3" s="43"/>
      <c r="H3" s="43"/>
    </row>
    <row r="4" spans="2:4" ht="22.5" customHeight="1">
      <c r="B4" s="7" t="s">
        <v>53</v>
      </c>
      <c r="C4" s="14">
        <v>3640.37</v>
      </c>
      <c r="D4" t="s">
        <v>52</v>
      </c>
    </row>
    <row r="5" spans="1:8" s="1" customFormat="1" ht="78" customHeight="1">
      <c r="A5" s="8" t="s">
        <v>0</v>
      </c>
      <c r="B5" s="44" t="s">
        <v>1</v>
      </c>
      <c r="C5" s="45"/>
      <c r="D5" s="44" t="s">
        <v>51</v>
      </c>
      <c r="E5" s="45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7" t="s">
        <v>4</v>
      </c>
      <c r="C6" s="28"/>
      <c r="D6" s="41"/>
      <c r="E6" s="42"/>
      <c r="F6" s="2"/>
      <c r="G6" s="2">
        <f>G8+G10</f>
        <v>2061218.5399999998</v>
      </c>
      <c r="H6" s="2">
        <f>H8+H10</f>
        <v>1784950.06</v>
      </c>
    </row>
    <row r="7" spans="1:8" s="1" customFormat="1" ht="15.75">
      <c r="A7" s="11"/>
      <c r="B7" s="27" t="s">
        <v>5</v>
      </c>
      <c r="C7" s="28"/>
      <c r="D7" s="41"/>
      <c r="E7" s="42"/>
      <c r="F7" s="2"/>
      <c r="G7" s="2"/>
      <c r="H7" s="2"/>
    </row>
    <row r="8" spans="1:8" s="1" customFormat="1" ht="15.75">
      <c r="A8" s="11" t="s">
        <v>6</v>
      </c>
      <c r="B8" s="27" t="s">
        <v>7</v>
      </c>
      <c r="C8" s="28"/>
      <c r="D8" s="29">
        <v>10.78</v>
      </c>
      <c r="E8" s="30"/>
      <c r="F8" s="2"/>
      <c r="G8" s="2">
        <v>457798.2</v>
      </c>
      <c r="H8" s="2">
        <v>391831.44</v>
      </c>
    </row>
    <row r="9" spans="1:8" s="1" customFormat="1" ht="15.75">
      <c r="A9" s="11"/>
      <c r="B9" s="22" t="s">
        <v>73</v>
      </c>
      <c r="C9" s="17"/>
      <c r="D9" s="18"/>
      <c r="E9" s="19"/>
      <c r="F9" s="2"/>
      <c r="G9" s="2">
        <v>750</v>
      </c>
      <c r="H9" s="2">
        <f>G9</f>
        <v>750</v>
      </c>
    </row>
    <row r="10" spans="1:8" s="1" customFormat="1" ht="15.75">
      <c r="A10" s="11" t="s">
        <v>8</v>
      </c>
      <c r="B10" s="27" t="s">
        <v>9</v>
      </c>
      <c r="C10" s="28"/>
      <c r="D10" s="41"/>
      <c r="E10" s="42"/>
      <c r="F10" s="2"/>
      <c r="G10" s="2">
        <f>G12+G13+G14+G15</f>
        <v>1603420.3399999999</v>
      </c>
      <c r="H10" s="2">
        <f>H12+H13+H14+H15</f>
        <v>1393118.62</v>
      </c>
    </row>
    <row r="11" spans="1:8" s="1" customFormat="1" ht="15.75">
      <c r="A11" s="11"/>
      <c r="B11" s="27" t="s">
        <v>5</v>
      </c>
      <c r="C11" s="28"/>
      <c r="D11" s="41"/>
      <c r="E11" s="42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43.19</v>
      </c>
      <c r="G12" s="2">
        <v>113900.86</v>
      </c>
      <c r="H12" s="2">
        <v>101055.63</v>
      </c>
      <c r="I12" s="6"/>
    </row>
    <row r="13" spans="1:8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57.38</v>
      </c>
      <c r="G13" s="2">
        <v>146667.87</v>
      </c>
      <c r="H13" s="2">
        <v>130366.83</v>
      </c>
    </row>
    <row r="14" spans="1:9" s="1" customFormat="1" ht="15.75">
      <c r="A14" s="12" t="s">
        <v>31</v>
      </c>
      <c r="B14" s="27" t="s">
        <v>12</v>
      </c>
      <c r="C14" s="28"/>
      <c r="D14" s="29" t="s">
        <v>74</v>
      </c>
      <c r="E14" s="30"/>
      <c r="F14" s="2"/>
      <c r="G14" s="2">
        <v>1022306.73</v>
      </c>
      <c r="H14" s="2">
        <v>875878.81</v>
      </c>
      <c r="I14" s="6"/>
    </row>
    <row r="15" spans="1:8" s="1" customFormat="1" ht="15.75">
      <c r="A15" s="11" t="s">
        <v>13</v>
      </c>
      <c r="B15" s="27" t="s">
        <v>14</v>
      </c>
      <c r="C15" s="28"/>
      <c r="D15" s="41">
        <v>93.81</v>
      </c>
      <c r="E15" s="42"/>
      <c r="F15" s="2">
        <v>131.33</v>
      </c>
      <c r="G15" s="2">
        <f>'[1]Page 1'!$M$2067</f>
        <v>320544.88</v>
      </c>
      <c r="H15" s="2">
        <f>'[1]Page 1'!$R$2067</f>
        <v>285817.35</v>
      </c>
    </row>
    <row r="16" spans="1:8" s="4" customFormat="1" ht="15.75">
      <c r="A16" s="13"/>
      <c r="B16" s="31" t="s">
        <v>15</v>
      </c>
      <c r="C16" s="32"/>
      <c r="D16" s="39">
        <f>D17+D18</f>
        <v>276268.47999999975</v>
      </c>
      <c r="E16" s="40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9">
        <f>G8-H8</f>
        <v>65966.76000000001</v>
      </c>
      <c r="E17" s="40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9">
        <f>G10-H10</f>
        <v>210301.71999999974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7" t="s">
        <v>35</v>
      </c>
      <c r="C19" s="28"/>
      <c r="D19" s="41"/>
      <c r="E19" s="42"/>
      <c r="F19" s="2"/>
      <c r="G19" s="3">
        <f>G20+G21+G22+G23+G24+G25+G26+G27+G28+G29+G30+G31+G32+G33+G34+G35</f>
        <v>424615.1443999999</v>
      </c>
      <c r="H19" s="3"/>
    </row>
    <row r="20" spans="1:8" s="1" customFormat="1" ht="15.75">
      <c r="A20" s="11" t="s">
        <v>19</v>
      </c>
      <c r="B20" s="27" t="s">
        <v>34</v>
      </c>
      <c r="C20" s="28"/>
      <c r="D20" s="29">
        <v>1.84</v>
      </c>
      <c r="E20" s="30"/>
      <c r="F20" s="2"/>
      <c r="G20" s="2">
        <f>D20*12*$C$4</f>
        <v>80379.3696</v>
      </c>
      <c r="H20" s="2"/>
    </row>
    <row r="21" spans="1:8" s="1" customFormat="1" ht="16.5" customHeight="1">
      <c r="A21" s="11" t="s">
        <v>36</v>
      </c>
      <c r="B21" s="27" t="s">
        <v>63</v>
      </c>
      <c r="C21" s="28"/>
      <c r="D21" s="29">
        <v>0.91</v>
      </c>
      <c r="E21" s="30"/>
      <c r="F21" s="2"/>
      <c r="G21" s="2">
        <f aca="true" t="shared" si="0" ref="G21:G31">D21*12*$C$4</f>
        <v>39752.8404</v>
      </c>
      <c r="H21" s="2"/>
    </row>
    <row r="22" spans="1:8" s="1" customFormat="1" ht="15.75">
      <c r="A22" s="11" t="s">
        <v>37</v>
      </c>
      <c r="B22" s="27" t="s">
        <v>41</v>
      </c>
      <c r="C22" s="28"/>
      <c r="D22" s="29">
        <v>0.71</v>
      </c>
      <c r="E22" s="30"/>
      <c r="F22" s="2"/>
      <c r="G22" s="2">
        <f t="shared" si="0"/>
        <v>31015.9524</v>
      </c>
      <c r="H22" s="2"/>
    </row>
    <row r="23" spans="1:8" s="1" customFormat="1" ht="15.75">
      <c r="A23" s="11" t="s">
        <v>38</v>
      </c>
      <c r="B23" s="27" t="s">
        <v>42</v>
      </c>
      <c r="C23" s="28"/>
      <c r="D23" s="37"/>
      <c r="E23" s="38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7" t="s">
        <v>50</v>
      </c>
      <c r="C24" s="28"/>
      <c r="D24" s="35">
        <v>0.98</v>
      </c>
      <c r="E24" s="36"/>
      <c r="F24" s="2"/>
      <c r="G24" s="2">
        <f t="shared" si="0"/>
        <v>42810.7512</v>
      </c>
      <c r="H24" s="2"/>
    </row>
    <row r="25" spans="1:8" s="1" customFormat="1" ht="18" customHeight="1">
      <c r="A25" s="11" t="s">
        <v>21</v>
      </c>
      <c r="B25" s="27" t="s">
        <v>54</v>
      </c>
      <c r="C25" s="28"/>
      <c r="D25" s="29">
        <v>0.13</v>
      </c>
      <c r="E25" s="30"/>
      <c r="F25" s="2"/>
      <c r="G25" s="2">
        <f t="shared" si="0"/>
        <v>5678.9772</v>
      </c>
      <c r="H25" s="2"/>
    </row>
    <row r="26" spans="1:8" s="1" customFormat="1" ht="15.75">
      <c r="A26" s="11" t="s">
        <v>22</v>
      </c>
      <c r="B26" s="27" t="s">
        <v>43</v>
      </c>
      <c r="C26" s="28"/>
      <c r="D26" s="29">
        <v>0.04</v>
      </c>
      <c r="E26" s="30"/>
      <c r="F26" s="2"/>
      <c r="G26" s="2">
        <f t="shared" si="0"/>
        <v>1747.3775999999998</v>
      </c>
      <c r="H26" s="2"/>
    </row>
    <row r="27" spans="1:8" s="1" customFormat="1" ht="15.75">
      <c r="A27" s="11" t="s">
        <v>23</v>
      </c>
      <c r="B27" s="27" t="s">
        <v>44</v>
      </c>
      <c r="C27" s="28"/>
      <c r="D27" s="29">
        <v>0.27</v>
      </c>
      <c r="E27" s="30"/>
      <c r="F27" s="2"/>
      <c r="G27" s="2">
        <f t="shared" si="0"/>
        <v>11794.7988</v>
      </c>
      <c r="H27" s="2"/>
    </row>
    <row r="28" spans="1:8" s="1" customFormat="1" ht="15.75">
      <c r="A28" s="11" t="s">
        <v>24</v>
      </c>
      <c r="B28" s="27" t="s">
        <v>45</v>
      </c>
      <c r="C28" s="28"/>
      <c r="D28" s="29">
        <v>0.99</v>
      </c>
      <c r="E28" s="30"/>
      <c r="F28" s="2"/>
      <c r="G28" s="2">
        <f t="shared" si="0"/>
        <v>43247.59559999999</v>
      </c>
      <c r="H28" s="2"/>
    </row>
    <row r="29" spans="1:8" s="1" customFormat="1" ht="17.25" customHeight="1">
      <c r="A29" s="11" t="s">
        <v>39</v>
      </c>
      <c r="B29" s="27" t="s">
        <v>46</v>
      </c>
      <c r="C29" s="28"/>
      <c r="D29" s="35">
        <v>1.13</v>
      </c>
      <c r="E29" s="36"/>
      <c r="F29" s="2"/>
      <c r="G29" s="2">
        <f t="shared" si="0"/>
        <v>49363.417199999996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>
        <v>1.63</v>
      </c>
      <c r="E30" s="36"/>
      <c r="F30" s="2"/>
      <c r="G30" s="2">
        <f t="shared" si="0"/>
        <v>71205.6372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>
        <v>0.29</v>
      </c>
      <c r="E31" s="30"/>
      <c r="F31" s="2"/>
      <c r="G31" s="2">
        <f t="shared" si="0"/>
        <v>12668.487599999999</v>
      </c>
      <c r="H31" s="2"/>
    </row>
    <row r="32" spans="1:9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>D32*8*$C$4</f>
        <v>2912.2960000000003</v>
      </c>
      <c r="H32" s="2"/>
      <c r="I32" s="20"/>
    </row>
    <row r="33" spans="1:8" s="1" customFormat="1" ht="16.5" customHeight="1">
      <c r="A33" s="11" t="s">
        <v>40</v>
      </c>
      <c r="B33" s="27" t="s">
        <v>47</v>
      </c>
      <c r="C33" s="28"/>
      <c r="D33" s="29"/>
      <c r="E33" s="30"/>
      <c r="F33" s="2"/>
      <c r="G33" s="2">
        <v>21000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>
        <v>0.19</v>
      </c>
      <c r="E34" s="30"/>
      <c r="F34" s="2"/>
      <c r="G34" s="2">
        <f>D34*12*$C$4</f>
        <v>8300.0436</v>
      </c>
      <c r="H34" s="2"/>
    </row>
    <row r="35" spans="1:8" s="1" customFormat="1" ht="17.25" customHeight="1">
      <c r="A35" s="16" t="s">
        <v>61</v>
      </c>
      <c r="B35" s="27" t="s">
        <v>62</v>
      </c>
      <c r="C35" s="28"/>
      <c r="D35" s="29">
        <v>2.9</v>
      </c>
      <c r="E35" s="30"/>
      <c r="F35" s="2"/>
      <c r="G35" s="2">
        <f>D35*8*118</f>
        <v>2737.6</v>
      </c>
      <c r="H35" s="2"/>
    </row>
    <row r="36" spans="1:8" s="4" customFormat="1" ht="47.25" customHeight="1">
      <c r="A36" s="9"/>
      <c r="B36" s="31" t="s">
        <v>48</v>
      </c>
      <c r="C36" s="32"/>
      <c r="D36" s="33"/>
      <c r="E36" s="34"/>
      <c r="F36" s="3"/>
      <c r="G36" s="3">
        <f>G8-G19+G9</f>
        <v>33933.05560000014</v>
      </c>
      <c r="H36" s="3"/>
    </row>
    <row r="37" spans="1:8" s="1" customFormat="1" ht="38.25" customHeight="1">
      <c r="A37" s="10"/>
      <c r="B37" s="31" t="s">
        <v>49</v>
      </c>
      <c r="C37" s="32"/>
      <c r="D37" s="33"/>
      <c r="E37" s="34"/>
      <c r="F37" s="5"/>
      <c r="G37" s="3">
        <f>H8-G19+H9</f>
        <v>-32033.70439999987</v>
      </c>
      <c r="H37" s="5"/>
    </row>
    <row r="38" spans="2:8" s="1" customFormat="1" ht="15.75" customHeight="1">
      <c r="B38" s="15"/>
      <c r="E38" s="26" t="s">
        <v>64</v>
      </c>
      <c r="F38" s="26"/>
      <c r="G38" s="26"/>
      <c r="H38" s="26"/>
    </row>
    <row r="39" spans="2:8" s="1" customFormat="1" ht="15.75">
      <c r="B39" s="15"/>
      <c r="E39" s="21" t="s">
        <v>65</v>
      </c>
      <c r="F39" s="21" t="s">
        <v>66</v>
      </c>
      <c r="G39" s="21" t="s">
        <v>67</v>
      </c>
      <c r="H39" s="21" t="s">
        <v>68</v>
      </c>
    </row>
    <row r="40" spans="2:8" s="1" customFormat="1" ht="15.75">
      <c r="B40" s="15"/>
      <c r="E40" s="23">
        <v>1</v>
      </c>
      <c r="F40" s="23" t="s">
        <v>75</v>
      </c>
      <c r="G40" s="24">
        <v>19</v>
      </c>
      <c r="H40" s="23">
        <v>9200</v>
      </c>
    </row>
    <row r="41" spans="5:8" ht="15">
      <c r="E41" s="25">
        <v>2</v>
      </c>
      <c r="F41" s="23" t="s">
        <v>70</v>
      </c>
      <c r="G41" s="24">
        <v>8</v>
      </c>
      <c r="H41" s="23">
        <v>7300</v>
      </c>
    </row>
    <row r="42" spans="5:8" ht="15" customHeight="1" hidden="1">
      <c r="E42" s="23">
        <v>3</v>
      </c>
      <c r="F42" s="23" t="s">
        <v>71</v>
      </c>
      <c r="G42" s="24">
        <v>1.5</v>
      </c>
      <c r="H42" s="23">
        <v>700</v>
      </c>
    </row>
    <row r="43" spans="5:8" ht="15">
      <c r="E43" s="25">
        <v>4</v>
      </c>
      <c r="F43" s="23" t="s">
        <v>69</v>
      </c>
      <c r="G43" s="24">
        <v>0.8</v>
      </c>
      <c r="H43" s="23">
        <v>3800</v>
      </c>
    </row>
    <row r="44" spans="5:8" ht="15">
      <c r="E44" s="23"/>
      <c r="F44" s="23"/>
      <c r="G44" s="24"/>
      <c r="H44" s="23">
        <f>SUM(H40:H43)</f>
        <v>21000</v>
      </c>
    </row>
  </sheetData>
  <sheetProtection/>
  <mergeCells count="68"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2011-11-23T06:25:38Z</cp:lastPrinted>
  <dcterms:created xsi:type="dcterms:W3CDTF">2010-04-08T10:29:46Z</dcterms:created>
  <dcterms:modified xsi:type="dcterms:W3CDTF">2012-03-16T06:16:04Z</dcterms:modified>
  <cp:category/>
  <cp:version/>
  <cp:contentType/>
  <cp:contentStatus/>
</cp:coreProperties>
</file>