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Лист1!$A$1:$H$49</definedName>
  </definedNames>
  <calcPr calcId="124519"/>
</workbook>
</file>

<file path=xl/calcChain.xml><?xml version="1.0" encoding="utf-8"?>
<calcChain xmlns="http://schemas.openxmlformats.org/spreadsheetml/2006/main">
  <c r="G35" i="1"/>
  <c r="G34"/>
  <c r="H46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G32"/>
  <c r="H9"/>
  <c r="G19"/>
  <c r="G37" s="1"/>
  <c r="G36" l="1"/>
  <c r="D17"/>
  <c r="H10"/>
  <c r="H6" s="1"/>
  <c r="G10"/>
  <c r="D18" s="1"/>
  <c r="G6" l="1"/>
  <c r="D16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<sst xmlns="http://schemas.openxmlformats.org/spreadsheetml/2006/main" count="79" uniqueCount="78">
  <si>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</si>
  <si>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</si>
  <si>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</si>
  <si>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</si>
  <si>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</si>
  <si>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</si>
  <si>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</si>
  <si>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</si>
  <si>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</si>
  <si>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</si>
  <si>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</si>
  <si>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</si>
  <si>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</si>
  <si>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</si>
  <si>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</si>
  <si>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</si>
  <si>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</si>
  <si>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</si>
  <si>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</si>
  <si>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</si>
  <si>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</si>
  <si>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</si>
  <si>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</si>
  <si>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</si>
  <si>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</si>
  <si>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</si>
  <si>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</si>
  <si>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</si>
  <si>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</si>
  <si>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</si>
  <si>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</si>
  <si>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</si>
  <si>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</si>
  <si>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</si>
  <si>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</si>
  <si>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</si>
  <si>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</si>
  <si>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</si>
  <si>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</si>
  <si>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</si>
  <si>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</si>
  <si>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</si>
  <si>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</si>
  <si>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</si>
  <si>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</si>
  <si>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</si>
  <si>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</si>
  <si>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</si>
  <si>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</si>
  <si>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</si>
  <si>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</si>
  <si>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</si>
  <si>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</si>
  <si>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</si>
  <si>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</si>
  <si>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</si>
  <si>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</si>
  <si>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</si>
  <si>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</si>
  <si>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</si>
  <si>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</si>
  <si>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</si>
  <si>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</si>
  <si>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</si>
  <si>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</si>
  <si>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</si>
  <si>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</si>
  <si>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</si>
  <si>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</si>
  <si>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Задвижка</t>
  </si>
  <si>
    <t>Канализация</t>
  </si>
  <si>
    <t>ХВС</t>
  </si>
  <si>
    <t>ЦО</t>
  </si>
  <si>
    <t>за 2011 года по дому № 88 по пр. Гая</t>
  </si>
  <si>
    <t>Аренда за тек. и предыд.годы</t>
  </si>
  <si>
    <t>23,54/40,36</t>
  </si>
  <si>
    <t>Вентиль</t>
  </si>
  <si>
    <t>Меж/п швы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</si>
</sst>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323">
          <cell r="M1323">
            <v>217201.49</v>
          </cell>
          <cell r="R1323">
            <v>204096.1</v>
          </cell>
        </row>
        <row r="1324">
          <cell r="M1324">
            <v>252876.01</v>
          </cell>
          <cell r="R1324">
            <v>238000.68</v>
          </cell>
        </row>
        <row r="1339">
          <cell r="M1339">
            <v>1235730.3900000001</v>
          </cell>
          <cell r="R1339">
            <v>1183704.1599999999</v>
          </cell>
        </row>
        <row r="1345">
          <cell r="M1345">
            <v>447860.63999999984</v>
          </cell>
          <cell r="R1345">
            <v>431630.6700000001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G12" sqref="G12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9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9" ht="22.5" customHeight="1">
      <c r="A3" s="43" t="s">
        <v>73</v>
      </c>
      <c r="B3" s="43"/>
      <c r="C3" s="43"/>
      <c r="D3" s="43"/>
      <c r="E3" s="43"/>
      <c r="F3" s="43"/>
      <c r="G3" s="43"/>
      <c r="H3" s="43"/>
    </row>
    <row r="4" spans="1:9" ht="22.5" customHeight="1">
      <c r="B4" s="7" t="s">
        <v>53</v>
      </c>
      <c r="C4" s="14">
        <v>4788.8999999999996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41"/>
      <c r="E6" s="42"/>
      <c r="F6" s="2"/>
      <c r="G6" s="2">
        <f>G8+G10</f>
        <v>2153668.5299999998</v>
      </c>
      <c r="H6" s="2">
        <f>H8+H10</f>
        <v>2057431.61</v>
      </c>
    </row>
    <row r="7" spans="1:9" s="1" customFormat="1" ht="15.75">
      <c r="A7" s="11"/>
      <c r="B7" s="27" t="s">
        <v>5</v>
      </c>
      <c r="C7" s="28"/>
      <c r="D7" s="41"/>
      <c r="E7" s="42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>
        <v>8.7100000000000009</v>
      </c>
      <c r="E8" s="30"/>
      <c r="F8" s="2"/>
      <c r="G8" s="17">
        <f>'[1]Page 1'!$M$1345</f>
        <v>447860.63999999984</v>
      </c>
      <c r="H8" s="2">
        <f>'[1]Page 1'!$R$1345</f>
        <v>431630.6700000001</v>
      </c>
    </row>
    <row r="9" spans="1:9" s="1" customFormat="1" ht="15.75">
      <c r="A9" s="11"/>
      <c r="B9" s="25" t="s">
        <v>74</v>
      </c>
      <c r="C9" s="18"/>
      <c r="D9" s="19"/>
      <c r="E9" s="20"/>
      <c r="F9" s="2"/>
      <c r="G9" s="17">
        <v>1900</v>
      </c>
      <c r="H9" s="2">
        <f>G9</f>
        <v>1900</v>
      </c>
    </row>
    <row r="10" spans="1:9" s="1" customFormat="1" ht="15.75">
      <c r="A10" s="11" t="s">
        <v>8</v>
      </c>
      <c r="B10" s="27" t="s">
        <v>9</v>
      </c>
      <c r="C10" s="28"/>
      <c r="D10" s="41"/>
      <c r="E10" s="42"/>
      <c r="F10" s="2"/>
      <c r="G10" s="2">
        <f>G12+G13+G14+G15</f>
        <v>1705807.8900000001</v>
      </c>
      <c r="H10" s="2">
        <f>H12+H13+H14+H15</f>
        <v>1625800.94</v>
      </c>
    </row>
    <row r="11" spans="1:9" s="1" customFormat="1" ht="15.75">
      <c r="A11" s="11"/>
      <c r="B11" s="27" t="s">
        <v>5</v>
      </c>
      <c r="C11" s="28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126.19</v>
      </c>
      <c r="G12" s="2">
        <f>'[1]Page 1'!$M$1324</f>
        <v>252876.01</v>
      </c>
      <c r="H12" s="2">
        <f>'[1]Page 1'!$R$1324</f>
        <v>238000.68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108.39</v>
      </c>
      <c r="G13" s="2">
        <f>'[1]Page 1'!$M$1323</f>
        <v>217201.49</v>
      </c>
      <c r="H13" s="2">
        <f>'[1]Page 1'!$R$1323</f>
        <v>204096.1</v>
      </c>
    </row>
    <row r="14" spans="1:9" s="1" customFormat="1" ht="15.75">
      <c r="A14" s="12" t="s">
        <v>31</v>
      </c>
      <c r="B14" s="27" t="s">
        <v>12</v>
      </c>
      <c r="C14" s="28"/>
      <c r="D14" s="29" t="s">
        <v>75</v>
      </c>
      <c r="E14" s="30"/>
      <c r="F14" s="2"/>
      <c r="G14" s="2">
        <f>'[1]Page 1'!$M$1339</f>
        <v>1235730.3900000001</v>
      </c>
      <c r="H14" s="2">
        <f>'[1]Page 1'!$R$1339</f>
        <v>1183704.1599999999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41"/>
      <c r="E15" s="42"/>
      <c r="F15" s="2"/>
      <c r="G15" s="2"/>
      <c r="H15" s="2"/>
    </row>
    <row r="16" spans="1:9" s="4" customFormat="1" ht="15.75">
      <c r="A16" s="13"/>
      <c r="B16" s="31" t="s">
        <v>15</v>
      </c>
      <c r="C16" s="32"/>
      <c r="D16" s="39">
        <f>D17+D18</f>
        <v>96236.919999999925</v>
      </c>
      <c r="E16" s="40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9">
        <f>G8-H8</f>
        <v>16229.969999999739</v>
      </c>
      <c r="E17" s="40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9">
        <f>G10-H10</f>
        <v>80006.950000000186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41"/>
      <c r="E19" s="42"/>
      <c r="F19" s="2"/>
      <c r="G19" s="3">
        <f>G20+G21+G22+G23+G24+G25+G26+G27+G28+G29+G30+G31+G32+G33+G34+G35</f>
        <v>557134.76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9">
        <v>1.84</v>
      </c>
      <c r="E20" s="30"/>
      <c r="F20" s="2"/>
      <c r="G20" s="2">
        <f>D20*12*$C$4</f>
        <v>105738.912</v>
      </c>
      <c r="H20" s="2"/>
    </row>
    <row r="21" spans="1:8" s="1" customFormat="1" ht="31.5" customHeight="1">
      <c r="A21" s="11" t="s">
        <v>36</v>
      </c>
      <c r="B21" s="27" t="s">
        <v>61</v>
      </c>
      <c r="C21" s="28"/>
      <c r="D21" s="29">
        <v>0.28000000000000003</v>
      </c>
      <c r="E21" s="30"/>
      <c r="F21" s="2"/>
      <c r="G21" s="2">
        <f t="shared" ref="G21:G31" si="0">D21*12*$C$4</f>
        <v>16090.704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9">
        <v>0.69</v>
      </c>
      <c r="E22" s="30"/>
      <c r="F22" s="2"/>
      <c r="G22" s="2">
        <f t="shared" si="0"/>
        <v>39652.091999999997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>
        <v>0.93</v>
      </c>
      <c r="E24" s="36"/>
      <c r="F24" s="2"/>
      <c r="G24" s="2">
        <f t="shared" si="0"/>
        <v>53444.123999999996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35">
        <v>0.13</v>
      </c>
      <c r="E25" s="36"/>
      <c r="F25" s="2"/>
      <c r="G25" s="2">
        <f t="shared" si="0"/>
        <v>7470.6839999999993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35">
        <v>0.04</v>
      </c>
      <c r="E26" s="36"/>
      <c r="F26" s="2"/>
      <c r="G26" s="2">
        <f t="shared" si="0"/>
        <v>2298.6719999999996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35">
        <v>0.27</v>
      </c>
      <c r="E27" s="36"/>
      <c r="F27" s="2"/>
      <c r="G27" s="2">
        <f t="shared" si="0"/>
        <v>15516.036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35">
        <v>0.95</v>
      </c>
      <c r="E28" s="36"/>
      <c r="F28" s="2"/>
      <c r="G28" s="2">
        <f t="shared" si="0"/>
        <v>54593.459999999992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>
        <v>0.51</v>
      </c>
      <c r="E29" s="36"/>
      <c r="F29" s="2"/>
      <c r="G29" s="2">
        <f t="shared" si="0"/>
        <v>29308.067999999999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1.22</v>
      </c>
      <c r="E30" s="36"/>
      <c r="F30" s="2"/>
      <c r="G30" s="2">
        <f t="shared" si="0"/>
        <v>70109.495999999999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0.19</v>
      </c>
      <c r="E31" s="30"/>
      <c r="F31" s="2"/>
      <c r="G31" s="2">
        <f t="shared" si="0"/>
        <v>10918.692000000001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 t="shared" ref="G32" si="1">D32*8*$C$4</f>
        <v>3831.12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29"/>
      <c r="E33" s="30"/>
      <c r="F33" s="2"/>
      <c r="G33" s="17">
        <v>134900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0.19</v>
      </c>
      <c r="E34" s="30"/>
      <c r="F34" s="2"/>
      <c r="G34" s="2">
        <f>D34*12*$C$4</f>
        <v>10918.692000000001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2.9009999999999998</v>
      </c>
      <c r="E35" s="30"/>
      <c r="F35" s="2"/>
      <c r="G35" s="2">
        <f>D35*8*101</f>
        <v>2344.0079999999998</v>
      </c>
      <c r="H35" s="2"/>
    </row>
    <row r="36" spans="1:8" s="4" customFormat="1" ht="47.25" customHeight="1">
      <c r="A36" s="9"/>
      <c r="B36" s="31" t="s">
        <v>48</v>
      </c>
      <c r="C36" s="32"/>
      <c r="D36" s="33"/>
      <c r="E36" s="34"/>
      <c r="F36" s="3"/>
      <c r="G36" s="3">
        <f>G8-G19+G9</f>
        <v>-107374.12000000017</v>
      </c>
      <c r="H36" s="3"/>
    </row>
    <row r="37" spans="1:8" s="1" customFormat="1" ht="38.25" customHeight="1">
      <c r="A37" s="10"/>
      <c r="B37" s="31" t="s">
        <v>49</v>
      </c>
      <c r="C37" s="32"/>
      <c r="D37" s="33"/>
      <c r="E37" s="34"/>
      <c r="F37" s="5"/>
      <c r="G37" s="3">
        <f>H8-G19+H9</f>
        <v>-123604.08999999991</v>
      </c>
      <c r="H37" s="5"/>
    </row>
    <row r="38" spans="1:8" s="1" customFormat="1" ht="15.75">
      <c r="B38" s="15"/>
      <c r="E38" s="26" t="s">
        <v>64</v>
      </c>
      <c r="F38" s="26"/>
      <c r="G38" s="26"/>
      <c r="H38" s="26"/>
    </row>
    <row r="39" spans="1:8" s="1" customFormat="1" ht="15.75">
      <c r="B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1:8" s="1" customFormat="1" ht="15.75">
      <c r="B40" s="15"/>
      <c r="E40" s="22">
        <v>1</v>
      </c>
      <c r="F40" s="23" t="s">
        <v>69</v>
      </c>
      <c r="G40" s="47">
        <v>1</v>
      </c>
      <c r="H40" s="22">
        <v>3600</v>
      </c>
    </row>
    <row r="41" spans="1:8" s="1" customFormat="1" ht="15.75">
      <c r="B41" s="15"/>
      <c r="E41" s="24">
        <v>2</v>
      </c>
      <c r="F41" s="22" t="s">
        <v>70</v>
      </c>
      <c r="G41" s="47">
        <v>6.6</v>
      </c>
      <c r="H41" s="22">
        <v>3100</v>
      </c>
    </row>
    <row r="42" spans="1:8" s="1" customFormat="1" ht="15.75">
      <c r="E42" s="22">
        <v>3</v>
      </c>
      <c r="F42" s="22" t="s">
        <v>71</v>
      </c>
      <c r="G42" s="47">
        <v>5</v>
      </c>
      <c r="H42" s="22">
        <v>2200</v>
      </c>
    </row>
    <row r="43" spans="1:8">
      <c r="E43" s="24">
        <v>4</v>
      </c>
      <c r="F43" s="22" t="s">
        <v>72</v>
      </c>
      <c r="G43" s="47">
        <v>18</v>
      </c>
      <c r="H43" s="22">
        <v>9700</v>
      </c>
    </row>
    <row r="44" spans="1:8">
      <c r="E44" s="22">
        <v>5</v>
      </c>
      <c r="F44" s="22" t="s">
        <v>76</v>
      </c>
      <c r="G44" s="47">
        <v>23</v>
      </c>
      <c r="H44" s="22">
        <v>19800</v>
      </c>
    </row>
    <row r="45" spans="1:8">
      <c r="E45" s="24">
        <v>6</v>
      </c>
      <c r="F45" s="23" t="s">
        <v>77</v>
      </c>
      <c r="G45" s="47">
        <v>129</v>
      </c>
      <c r="H45" s="22">
        <v>96500</v>
      </c>
    </row>
    <row r="46" spans="1:8">
      <c r="E46" s="22"/>
      <c r="F46" s="22"/>
      <c r="G46" s="22"/>
      <c r="H46" s="21">
        <f>SUM(H40:H45)</f>
        <v>134900</v>
      </c>
    </row>
    <row r="48" spans="1:8" ht="15.75">
      <c r="F48" s="44"/>
      <c r="G48" s="44"/>
      <c r="H48" s="44"/>
    </row>
  </sheetData>
  <mergeCells count="69">
    <mergeCell ref="A1:H1"/>
    <mergeCell ref="F48:H48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2011-07-22T07:54:25Z</cp:lastPrinted>
  <dcterms:created xsi:type="dcterms:W3CDTF">2010-04-08T10:29:46Z</dcterms:created>
  <dcterms:modified xsi:type="dcterms:W3CDTF">2012-03-01T12:02:00Z</dcterms:modified>
</cp:coreProperties>
</file>