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<sst xmlns="http://schemas.openxmlformats.org/spreadsheetml/2006/main" count="77" uniqueCount="76">
  <si>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</si>
  <si>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</si>
  <si>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</si>
  <si>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</si>
  <si>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</si>
  <si>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</si>
  <si>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</si>
  <si>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</si>
  <si>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</si>
  <si>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</si>
  <si>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</si>
  <si>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</si>
  <si>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</si>
  <si>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</si>
  <si>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</si>
  <si>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</si>
  <si>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</si>
  <si>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</si>
  <si>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</si>
  <si>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</si>
  <si>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</si>
  <si>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</si>
  <si>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</si>
  <si>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</si>
  <si>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</si>
  <si>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</si>
  <si>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</si>
  <si>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</si>
  <si>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</si>
  <si>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</si>
  <si>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</si>
  <si>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</si>
  <si>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</si>
  <si>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</si>
  <si>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</si>
  <si>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</si>
  <si>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</si>
  <si>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</si>
  <si>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</si>
  <si>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</si>
  <si>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</si>
  <si>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</si>
  <si>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</si>
  <si>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</si>
  <si>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</si>
  <si>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</si>
  <si>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</si>
  <si>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</si>
  <si>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</si>
  <si>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</si>
  <si>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</si>
  <si>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</si>
  <si>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</si>
  <si>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</si>
  <si>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</si>
  <si>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</si>
  <si>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</si>
  <si>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</si>
  <si>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</si>
  <si>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</si>
  <si>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</si>
  <si>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</si>
  <si>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</si>
  <si>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39 по ул. Хрустальная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</si>
  <si>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</si>
  <si>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</si>
  <si>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</si>
  <si>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</si>
  <si>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</si>
  <si>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</si>
  <si>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</si>
  <si>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Задвижка</t>
  </si>
  <si>
    <t>Канализация</t>
  </si>
  <si>
    <t>Кровля мягкая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</si>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</sst>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4456">
          <cell r="M4456">
            <v>322567.52</v>
          </cell>
          <cell r="R4456">
            <v>350436.25999999995</v>
          </cell>
        </row>
        <row r="4457">
          <cell r="M4457">
            <v>231144.68000000002</v>
          </cell>
          <cell r="R4457">
            <v>242740.06</v>
          </cell>
        </row>
        <row r="4458">
          <cell r="M4458">
            <v>794156.9800000001</v>
          </cell>
          <cell r="R4458">
            <v>862058.26</v>
          </cell>
        </row>
        <row r="4476">
          <cell r="M4476">
            <v>1980924.4500000002</v>
          </cell>
          <cell r="R4476">
            <v>1954475.91</v>
          </cell>
        </row>
        <row r="4484">
          <cell r="M4484">
            <v>1225217.9899999995</v>
          </cell>
          <cell r="R4484">
            <v>1226593.71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1">
      <selection activeCell="B27" sqref="B27:C27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8" width="14.140625" style="0" customWidth="1"/>
    <col min="9" max="9" width="11.28125" style="0" bestFit="1" customWidth="1"/>
  </cols>
  <sheetData>
    <row r="1" spans="1:8" ht="23.25" customHeight="1">
      <c r="A1" s="43" t="s">
        <v>32</v>
      </c>
      <c r="B1" s="43"/>
      <c r="C1" s="43"/>
      <c r="D1" s="43"/>
      <c r="E1" s="43"/>
      <c r="F1" s="43"/>
      <c r="G1" s="43"/>
      <c r="H1" s="43"/>
    </row>
    <row r="2" spans="1:8" ht="22.5" customHeight="1">
      <c r="A2" s="43" t="s">
        <v>33</v>
      </c>
      <c r="B2" s="43"/>
      <c r="C2" s="43"/>
      <c r="D2" s="43"/>
      <c r="E2" s="43"/>
      <c r="F2" s="43"/>
      <c r="G2" s="43"/>
      <c r="H2" s="43"/>
    </row>
    <row r="3" spans="1:8" ht="22.5" customHeight="1">
      <c r="A3" s="43" t="s">
        <v>63</v>
      </c>
      <c r="B3" s="43"/>
      <c r="C3" s="43"/>
      <c r="D3" s="43"/>
      <c r="E3" s="43"/>
      <c r="F3" s="43"/>
      <c r="G3" s="43"/>
      <c r="H3" s="43"/>
    </row>
    <row r="4" spans="2:4" ht="22.5" customHeight="1">
      <c r="B4" s="7" t="s">
        <v>53</v>
      </c>
      <c r="C4" s="14">
        <v>7015.66</v>
      </c>
      <c r="D4" t="s">
        <v>52</v>
      </c>
    </row>
    <row r="5" spans="1:8" s="1" customFormat="1" ht="78" customHeight="1">
      <c r="A5" s="8" t="s">
        <v>0</v>
      </c>
      <c r="B5" s="45" t="s">
        <v>1</v>
      </c>
      <c r="C5" s="46"/>
      <c r="D5" s="45" t="s">
        <v>51</v>
      </c>
      <c r="E5" s="46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9" t="s">
        <v>4</v>
      </c>
      <c r="C6" s="30"/>
      <c r="D6" s="41"/>
      <c r="E6" s="42"/>
      <c r="F6" s="2"/>
      <c r="G6" s="2">
        <f>G8+G10</f>
        <v>4554011.62</v>
      </c>
      <c r="H6" s="2">
        <f>H8+H10</f>
        <v>4636304.2</v>
      </c>
    </row>
    <row r="7" spans="1:8" s="1" customFormat="1" ht="15.75">
      <c r="A7" s="11"/>
      <c r="B7" s="29" t="s">
        <v>5</v>
      </c>
      <c r="C7" s="30"/>
      <c r="D7" s="41"/>
      <c r="E7" s="42"/>
      <c r="F7" s="2"/>
      <c r="G7" s="2"/>
      <c r="H7" s="2"/>
    </row>
    <row r="8" spans="1:8" s="1" customFormat="1" ht="15.75">
      <c r="A8" s="11" t="s">
        <v>6</v>
      </c>
      <c r="B8" s="29" t="s">
        <v>7</v>
      </c>
      <c r="C8" s="30"/>
      <c r="D8" s="31">
        <v>14.88</v>
      </c>
      <c r="E8" s="32"/>
      <c r="F8" s="2"/>
      <c r="G8" s="2">
        <f>'[1]Page 1'!$M$4484</f>
        <v>1225217.9899999995</v>
      </c>
      <c r="H8" s="2">
        <f>'[1]Page 1'!$R$4484</f>
        <v>1226593.71</v>
      </c>
    </row>
    <row r="9" spans="1:8" s="1" customFormat="1" ht="15.75">
      <c r="A9" s="11"/>
      <c r="B9" s="27" t="s">
        <v>74</v>
      </c>
      <c r="C9" s="18"/>
      <c r="D9" s="19"/>
      <c r="E9" s="20"/>
      <c r="F9" s="2"/>
      <c r="G9" s="26">
        <v>12910.05</v>
      </c>
      <c r="H9" s="26">
        <f>G9</f>
        <v>12910.05</v>
      </c>
    </row>
    <row r="10" spans="1:8" s="1" customFormat="1" ht="15.75">
      <c r="A10" s="11" t="s">
        <v>8</v>
      </c>
      <c r="B10" s="29" t="s">
        <v>9</v>
      </c>
      <c r="C10" s="30"/>
      <c r="D10" s="41"/>
      <c r="E10" s="42"/>
      <c r="F10" s="2"/>
      <c r="G10" s="2">
        <f>G12+G13+G14+G15</f>
        <v>3328793.6300000004</v>
      </c>
      <c r="H10" s="2">
        <f>H12+H13+H14+H15</f>
        <v>3409710.49</v>
      </c>
    </row>
    <row r="11" spans="1:8" s="1" customFormat="1" ht="15.75">
      <c r="A11" s="11"/>
      <c r="B11" s="29" t="s">
        <v>5</v>
      </c>
      <c r="C11" s="30"/>
      <c r="D11" s="41"/>
      <c r="E11" s="42"/>
      <c r="F11" s="2"/>
      <c r="G11" s="2"/>
      <c r="H11" s="2"/>
    </row>
    <row r="12" spans="1:9" s="1" customFormat="1" ht="18.75" customHeight="1">
      <c r="A12" s="12" t="s">
        <v>29</v>
      </c>
      <c r="B12" s="29" t="s">
        <v>10</v>
      </c>
      <c r="C12" s="30"/>
      <c r="D12" s="31">
        <v>16.87</v>
      </c>
      <c r="E12" s="32"/>
      <c r="F12" s="2">
        <v>90.25</v>
      </c>
      <c r="G12" s="2">
        <f>'[1]Page 1'!$M$4457</f>
        <v>231144.68000000002</v>
      </c>
      <c r="H12" s="2">
        <f>'[1]Page 1'!$R$4457</f>
        <v>242740.06</v>
      </c>
      <c r="I12" s="6"/>
    </row>
    <row r="13" spans="1:8" s="1" customFormat="1" ht="15.75">
      <c r="A13" s="12" t="s">
        <v>30</v>
      </c>
      <c r="B13" s="29" t="s">
        <v>11</v>
      </c>
      <c r="C13" s="30"/>
      <c r="D13" s="31">
        <v>14.49</v>
      </c>
      <c r="E13" s="32"/>
      <c r="F13" s="2">
        <v>134.47</v>
      </c>
      <c r="G13" s="2">
        <f>'[1]Page 1'!$M$4456</f>
        <v>322567.52</v>
      </c>
      <c r="H13" s="2">
        <f>'[1]Page 1'!$R$4456</f>
        <v>350436.25999999995</v>
      </c>
    </row>
    <row r="14" spans="1:9" s="1" customFormat="1" ht="15.75">
      <c r="A14" s="12" t="s">
        <v>31</v>
      </c>
      <c r="B14" s="29" t="s">
        <v>12</v>
      </c>
      <c r="C14" s="30"/>
      <c r="D14" s="31" t="s">
        <v>64</v>
      </c>
      <c r="E14" s="32"/>
      <c r="F14" s="2"/>
      <c r="G14" s="2">
        <f>'[1]Page 1'!$M$4476</f>
        <v>1980924.4500000002</v>
      </c>
      <c r="H14" s="2">
        <f>'[1]Page 1'!$R$4476</f>
        <v>1954475.91</v>
      </c>
      <c r="I14" s="6"/>
    </row>
    <row r="15" spans="1:8" s="1" customFormat="1" ht="15.75">
      <c r="A15" s="11" t="s">
        <v>13</v>
      </c>
      <c r="B15" s="29" t="s">
        <v>14</v>
      </c>
      <c r="C15" s="30"/>
      <c r="D15" s="41">
        <v>93.81</v>
      </c>
      <c r="E15" s="42"/>
      <c r="F15" s="2">
        <v>368.67</v>
      </c>
      <c r="G15" s="2">
        <f>'[1]Page 1'!$M$4458</f>
        <v>794156.9800000001</v>
      </c>
      <c r="H15" s="2">
        <f>'[1]Page 1'!$R$4458</f>
        <v>862058.26</v>
      </c>
    </row>
    <row r="16" spans="1:8" s="4" customFormat="1" ht="15.75">
      <c r="A16" s="13"/>
      <c r="B16" s="33" t="s">
        <v>15</v>
      </c>
      <c r="C16" s="34"/>
      <c r="D16" s="39">
        <f>D17+D18</f>
        <v>-82292.58000000031</v>
      </c>
      <c r="E16" s="40"/>
      <c r="F16" s="3"/>
      <c r="G16" s="3"/>
      <c r="H16" s="3"/>
    </row>
    <row r="17" spans="1:8" s="4" customFormat="1" ht="15.75">
      <c r="A17" s="13"/>
      <c r="B17" s="33" t="s">
        <v>16</v>
      </c>
      <c r="C17" s="34"/>
      <c r="D17" s="39">
        <f>G8-H8</f>
        <v>-1375.7200000004377</v>
      </c>
      <c r="E17" s="40"/>
      <c r="F17" s="3"/>
      <c r="G17" s="3"/>
      <c r="H17" s="3"/>
    </row>
    <row r="18" spans="1:8" s="4" customFormat="1" ht="15.75">
      <c r="A18" s="13"/>
      <c r="B18" s="33" t="s">
        <v>17</v>
      </c>
      <c r="C18" s="34"/>
      <c r="D18" s="39">
        <f>G10-H10</f>
        <v>-80916.85999999987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9" t="s">
        <v>35</v>
      </c>
      <c r="C19" s="30"/>
      <c r="D19" s="41"/>
      <c r="E19" s="42"/>
      <c r="F19" s="2"/>
      <c r="G19" s="3">
        <f>G20+G21+G22+G23+G24+G25+G26+G27+G28+G29+G30+G31+G32+G33+G34+G35</f>
        <v>1158278.8168</v>
      </c>
      <c r="H19" s="3"/>
    </row>
    <row r="20" spans="1:8" s="1" customFormat="1" ht="15.75">
      <c r="A20" s="11" t="s">
        <v>19</v>
      </c>
      <c r="B20" s="29" t="s">
        <v>34</v>
      </c>
      <c r="C20" s="30"/>
      <c r="D20" s="31">
        <v>1.84</v>
      </c>
      <c r="E20" s="32"/>
      <c r="F20" s="2"/>
      <c r="G20" s="2">
        <f>D20*12*$C$4</f>
        <v>154905.7728</v>
      </c>
      <c r="H20" s="2"/>
    </row>
    <row r="21" spans="1:8" s="1" customFormat="1" ht="31.5" customHeight="1">
      <c r="A21" s="11" t="s">
        <v>36</v>
      </c>
      <c r="B21" s="29" t="s">
        <v>60</v>
      </c>
      <c r="C21" s="30"/>
      <c r="D21" s="31">
        <v>0.91</v>
      </c>
      <c r="E21" s="32"/>
      <c r="F21" s="2"/>
      <c r="G21" s="2">
        <f aca="true" t="shared" si="0" ref="G21:G31">D21*12*$C$4</f>
        <v>76611.0072</v>
      </c>
      <c r="H21" s="2"/>
    </row>
    <row r="22" spans="1:8" s="1" customFormat="1" ht="15.75">
      <c r="A22" s="11" t="s">
        <v>37</v>
      </c>
      <c r="B22" s="29" t="s">
        <v>41</v>
      </c>
      <c r="C22" s="30"/>
      <c r="D22" s="31">
        <v>0.77</v>
      </c>
      <c r="E22" s="32"/>
      <c r="F22" s="2"/>
      <c r="G22" s="2">
        <f t="shared" si="0"/>
        <v>64824.6984</v>
      </c>
      <c r="H22" s="2"/>
    </row>
    <row r="23" spans="1:8" s="1" customFormat="1" ht="15.75">
      <c r="A23" s="11" t="s">
        <v>38</v>
      </c>
      <c r="B23" s="29" t="s">
        <v>42</v>
      </c>
      <c r="C23" s="30"/>
      <c r="D23" s="37">
        <v>2.51</v>
      </c>
      <c r="E23" s="38"/>
      <c r="F23" s="2"/>
      <c r="G23" s="2">
        <f t="shared" si="0"/>
        <v>211311.67919999998</v>
      </c>
      <c r="H23" s="2"/>
    </row>
    <row r="24" spans="1:8" s="1" customFormat="1" ht="15.75">
      <c r="A24" s="11" t="s">
        <v>20</v>
      </c>
      <c r="B24" s="29" t="s">
        <v>50</v>
      </c>
      <c r="C24" s="30"/>
      <c r="D24" s="37">
        <v>1.17</v>
      </c>
      <c r="E24" s="38"/>
      <c r="F24" s="2"/>
      <c r="G24" s="2">
        <f t="shared" si="0"/>
        <v>98499.8664</v>
      </c>
      <c r="H24" s="2"/>
    </row>
    <row r="25" spans="1:8" s="1" customFormat="1" ht="18" customHeight="1">
      <c r="A25" s="11" t="s">
        <v>21</v>
      </c>
      <c r="B25" s="29" t="s">
        <v>75</v>
      </c>
      <c r="C25" s="30"/>
      <c r="D25" s="31">
        <v>0.13</v>
      </c>
      <c r="E25" s="32"/>
      <c r="F25" s="2"/>
      <c r="G25" s="2">
        <f t="shared" si="0"/>
        <v>10944.4296</v>
      </c>
      <c r="H25" s="2"/>
    </row>
    <row r="26" spans="1:8" s="1" customFormat="1" ht="15.75">
      <c r="A26" s="11" t="s">
        <v>22</v>
      </c>
      <c r="B26" s="29" t="s">
        <v>43</v>
      </c>
      <c r="C26" s="30"/>
      <c r="D26" s="31">
        <v>0.04</v>
      </c>
      <c r="E26" s="32"/>
      <c r="F26" s="2"/>
      <c r="G26" s="2">
        <f t="shared" si="0"/>
        <v>3367.5168</v>
      </c>
      <c r="H26" s="2"/>
    </row>
    <row r="27" spans="1:8" s="1" customFormat="1" ht="15.75">
      <c r="A27" s="11" t="s">
        <v>23</v>
      </c>
      <c r="B27" s="29" t="s">
        <v>44</v>
      </c>
      <c r="C27" s="30"/>
      <c r="D27" s="31">
        <v>0.27</v>
      </c>
      <c r="E27" s="32"/>
      <c r="F27" s="2"/>
      <c r="G27" s="2">
        <f t="shared" si="0"/>
        <v>22730.738400000002</v>
      </c>
      <c r="H27" s="2"/>
    </row>
    <row r="28" spans="1:8" s="1" customFormat="1" ht="15.75">
      <c r="A28" s="11" t="s">
        <v>24</v>
      </c>
      <c r="B28" s="29" t="s">
        <v>45</v>
      </c>
      <c r="C28" s="30"/>
      <c r="D28" s="31">
        <v>1.36</v>
      </c>
      <c r="E28" s="32"/>
      <c r="F28" s="2"/>
      <c r="G28" s="2">
        <f t="shared" si="0"/>
        <v>114495.5712</v>
      </c>
      <c r="H28" s="2"/>
    </row>
    <row r="29" spans="1:8" s="1" customFormat="1" ht="17.25" customHeight="1">
      <c r="A29" s="11" t="s">
        <v>39</v>
      </c>
      <c r="B29" s="29" t="s">
        <v>46</v>
      </c>
      <c r="C29" s="30"/>
      <c r="D29" s="37">
        <v>1.41</v>
      </c>
      <c r="E29" s="38"/>
      <c r="F29" s="2"/>
      <c r="G29" s="2">
        <f t="shared" si="0"/>
        <v>118704.96719999998</v>
      </c>
      <c r="H29" s="2"/>
    </row>
    <row r="30" spans="1:8" s="1" customFormat="1" ht="31.5" customHeight="1">
      <c r="A30" s="12" t="s">
        <v>54</v>
      </c>
      <c r="B30" s="29" t="s">
        <v>57</v>
      </c>
      <c r="C30" s="30"/>
      <c r="D30" s="37">
        <v>2.09</v>
      </c>
      <c r="E30" s="38"/>
      <c r="F30" s="2"/>
      <c r="G30" s="2">
        <f t="shared" si="0"/>
        <v>175952.7528</v>
      </c>
      <c r="H30" s="2"/>
    </row>
    <row r="31" spans="1:8" s="1" customFormat="1" ht="18" customHeight="1">
      <c r="A31" s="11" t="s">
        <v>25</v>
      </c>
      <c r="B31" s="29" t="s">
        <v>56</v>
      </c>
      <c r="C31" s="30"/>
      <c r="D31" s="31">
        <v>0.28</v>
      </c>
      <c r="E31" s="32"/>
      <c r="F31" s="2"/>
      <c r="G31" s="2">
        <f t="shared" si="0"/>
        <v>23572.6176</v>
      </c>
      <c r="H31" s="2"/>
    </row>
    <row r="32" spans="1:8" s="1" customFormat="1" ht="15.75" customHeight="1">
      <c r="A32" s="11" t="s">
        <v>26</v>
      </c>
      <c r="B32" s="29" t="s">
        <v>59</v>
      </c>
      <c r="C32" s="30"/>
      <c r="D32" s="31">
        <v>0.1</v>
      </c>
      <c r="E32" s="32"/>
      <c r="F32" s="2"/>
      <c r="G32" s="2">
        <f>D32*8*$C$4</f>
        <v>5612.528</v>
      </c>
      <c r="H32" s="2"/>
    </row>
    <row r="33" spans="1:8" s="1" customFormat="1" ht="16.5" customHeight="1">
      <c r="A33" s="11" t="s">
        <v>40</v>
      </c>
      <c r="B33" s="29" t="s">
        <v>47</v>
      </c>
      <c r="C33" s="30"/>
      <c r="D33" s="31"/>
      <c r="E33" s="32"/>
      <c r="F33" s="2"/>
      <c r="G33" s="2">
        <v>64700</v>
      </c>
      <c r="H33" s="2"/>
    </row>
    <row r="34" spans="1:8" s="1" customFormat="1" ht="17.25" customHeight="1">
      <c r="A34" s="16" t="s">
        <v>55</v>
      </c>
      <c r="B34" s="29" t="s">
        <v>58</v>
      </c>
      <c r="C34" s="30"/>
      <c r="D34" s="31">
        <v>0.11</v>
      </c>
      <c r="E34" s="32"/>
      <c r="F34" s="2"/>
      <c r="G34" s="2">
        <f>D34*12*$C$4</f>
        <v>9260.6712</v>
      </c>
      <c r="H34" s="2"/>
    </row>
    <row r="35" spans="1:8" s="1" customFormat="1" ht="17.25" customHeight="1">
      <c r="A35" s="16" t="s">
        <v>61</v>
      </c>
      <c r="B35" s="29" t="s">
        <v>62</v>
      </c>
      <c r="C35" s="30"/>
      <c r="D35" s="31">
        <v>2.9</v>
      </c>
      <c r="E35" s="32"/>
      <c r="F35" s="2"/>
      <c r="G35" s="2">
        <f>D35*8*120</f>
        <v>2784</v>
      </c>
      <c r="H35" s="2"/>
    </row>
    <row r="36" spans="1:8" s="4" customFormat="1" ht="34.5" customHeight="1">
      <c r="A36" s="9"/>
      <c r="B36" s="33" t="s">
        <v>48</v>
      </c>
      <c r="C36" s="34"/>
      <c r="D36" s="35"/>
      <c r="E36" s="36"/>
      <c r="F36" s="3"/>
      <c r="G36" s="3">
        <f>G8-G19+G9</f>
        <v>79849.22319999961</v>
      </c>
      <c r="H36" s="3"/>
    </row>
    <row r="37" spans="1:8" s="1" customFormat="1" ht="38.25" customHeight="1">
      <c r="A37" s="10"/>
      <c r="B37" s="33" t="s">
        <v>49</v>
      </c>
      <c r="C37" s="34"/>
      <c r="D37" s="35"/>
      <c r="E37" s="36"/>
      <c r="F37" s="5"/>
      <c r="G37" s="3">
        <f>H8-G19+H9</f>
        <v>81224.94320000005</v>
      </c>
      <c r="H37" s="5"/>
    </row>
    <row r="38" spans="2:8" s="1" customFormat="1" ht="15.75">
      <c r="B38" s="15"/>
      <c r="E38" s="28" t="s">
        <v>65</v>
      </c>
      <c r="F38" s="28"/>
      <c r="G38" s="28"/>
      <c r="H38" s="28"/>
    </row>
    <row r="39" spans="2:8" s="1" customFormat="1" ht="15.75">
      <c r="B39" s="15"/>
      <c r="C39" s="15"/>
      <c r="E39" s="21" t="s">
        <v>66</v>
      </c>
      <c r="F39" s="21" t="s">
        <v>67</v>
      </c>
      <c r="G39" s="21" t="s">
        <v>68</v>
      </c>
      <c r="H39" s="21" t="s">
        <v>69</v>
      </c>
    </row>
    <row r="40" spans="2:8" s="1" customFormat="1" ht="15.75">
      <c r="B40" s="15"/>
      <c r="C40" s="15"/>
      <c r="E40" s="22">
        <v>1</v>
      </c>
      <c r="F40" s="22" t="s">
        <v>70</v>
      </c>
      <c r="G40" s="23">
        <v>26</v>
      </c>
      <c r="H40" s="22">
        <v>53200</v>
      </c>
    </row>
    <row r="41" spans="2:8" s="1" customFormat="1" ht="15.75">
      <c r="B41" s="15"/>
      <c r="E41" s="24">
        <v>2</v>
      </c>
      <c r="F41" s="25" t="s">
        <v>71</v>
      </c>
      <c r="G41" s="23">
        <v>1</v>
      </c>
      <c r="H41" s="22">
        <v>2100</v>
      </c>
    </row>
    <row r="42" spans="2:8" s="1" customFormat="1" ht="15.75">
      <c r="B42" s="15"/>
      <c r="E42" s="22">
        <v>3</v>
      </c>
      <c r="F42" s="22" t="s">
        <v>72</v>
      </c>
      <c r="G42" s="23">
        <v>17.6</v>
      </c>
      <c r="H42" s="22">
        <v>8600</v>
      </c>
    </row>
    <row r="43" spans="2:8" ht="30">
      <c r="B43" s="17"/>
      <c r="E43" s="24">
        <v>4</v>
      </c>
      <c r="F43" s="22" t="s">
        <v>73</v>
      </c>
      <c r="G43" s="23">
        <v>4</v>
      </c>
      <c r="H43" s="22">
        <v>800</v>
      </c>
    </row>
    <row r="44" spans="5:8" ht="15">
      <c r="E44" s="22"/>
      <c r="F44" s="25"/>
      <c r="G44" s="23"/>
      <c r="H44" s="22">
        <f>SUM(H40:H43)</f>
        <v>64700</v>
      </c>
    </row>
    <row r="45" ht="15" hidden="1"/>
    <row r="46" spans="6:8" ht="46.5" customHeight="1">
      <c r="F46" s="44"/>
      <c r="G46" s="44"/>
      <c r="H46" s="44"/>
    </row>
  </sheetData>
  <sheetProtection/>
  <mergeCells count="69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2011-07-19T08:00:49Z</cp:lastPrinted>
  <dcterms:created xsi:type="dcterms:W3CDTF">2010-04-08T10:29:46Z</dcterms:created>
  <dcterms:modified xsi:type="dcterms:W3CDTF">2012-03-15T10:18:30Z</dcterms:modified>
  <cp:category/>
  <cp:version/>
  <cp:contentType/>
  <cp:contentStatus/>
</cp:coreProperties>
</file>