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35" windowHeight="8160" activeTab="1"/>
  </bookViews>
  <sheets>
    <sheet name=" январь-декабрь" sheetId="17" r:id="rId1"/>
    <sheet name="декабрь" sheetId="19" r:id="rId2"/>
  </sheets>
  <definedNames>
    <definedName name="_xlnm._FilterDatabase" localSheetId="0" hidden="1">' январь-декабрь'!$A$5:$Q$5</definedName>
    <definedName name="_xlnm._FilterDatabase" localSheetId="1" hidden="1">декабрь!$A$5:$Q$30</definedName>
    <definedName name="_xlnm.Print_Titles" localSheetId="0">' январь-декабрь'!$3:$6</definedName>
    <definedName name="_xlnm.Print_Titles" localSheetId="1">декабрь!$3:$6</definedName>
    <definedName name="_xlnm.Print_Area" localSheetId="0">' январь-декабрь'!$A$1:$Q$30</definedName>
    <definedName name="_xlnm.Print_Area" localSheetId="1">декабрь!$A$1:$Q$30</definedName>
  </definedNames>
  <calcPr calcId="125725"/>
</workbook>
</file>

<file path=xl/calcChain.xml><?xml version="1.0" encoding="utf-8"?>
<calcChain xmlns="http://schemas.openxmlformats.org/spreadsheetml/2006/main">
  <c r="P11" i="17"/>
  <c r="P12"/>
  <c r="P13"/>
  <c r="P16"/>
  <c r="P17"/>
  <c r="P18"/>
  <c r="P19"/>
  <c r="P22"/>
  <c r="P23"/>
  <c r="P24"/>
  <c r="P27"/>
  <c r="P28"/>
  <c r="P29"/>
  <c r="P30"/>
  <c r="F11" l="1"/>
  <c r="F12"/>
  <c r="F13"/>
  <c r="O11"/>
  <c r="Q11"/>
  <c r="O12"/>
  <c r="Q12"/>
  <c r="O13"/>
  <c r="Q13"/>
  <c r="O16"/>
  <c r="Q16"/>
  <c r="O17"/>
  <c r="Q17"/>
  <c r="O18"/>
  <c r="Q18"/>
  <c r="O19"/>
  <c r="Q19"/>
  <c r="O22"/>
  <c r="Q22"/>
  <c r="O23"/>
  <c r="Q23"/>
  <c r="O24"/>
  <c r="Q24"/>
  <c r="O27"/>
  <c r="Q27"/>
  <c r="O28"/>
  <c r="Q28"/>
  <c r="O29"/>
  <c r="Q29"/>
  <c r="O30"/>
  <c r="Q30"/>
  <c r="K11"/>
  <c r="L11"/>
  <c r="M11"/>
  <c r="K12"/>
  <c r="L12"/>
  <c r="M12"/>
  <c r="K13"/>
  <c r="L13"/>
  <c r="M13"/>
  <c r="K16"/>
  <c r="L16"/>
  <c r="M16"/>
  <c r="K17"/>
  <c r="L17"/>
  <c r="M17"/>
  <c r="K18"/>
  <c r="L18"/>
  <c r="M18"/>
  <c r="K19"/>
  <c r="L19"/>
  <c r="M19"/>
  <c r="K22"/>
  <c r="L22"/>
  <c r="M22"/>
  <c r="K23"/>
  <c r="L23"/>
  <c r="M23"/>
  <c r="K24"/>
  <c r="L24"/>
  <c r="M24"/>
  <c r="K27"/>
  <c r="L27"/>
  <c r="M27"/>
  <c r="K28"/>
  <c r="L28"/>
  <c r="M28"/>
  <c r="K29"/>
  <c r="L29"/>
  <c r="M29"/>
  <c r="K30"/>
  <c r="L30"/>
  <c r="M30"/>
  <c r="F12" i="19"/>
  <c r="F13"/>
  <c r="F11"/>
  <c r="N28" i="17" l="1"/>
  <c r="N30"/>
  <c r="N23"/>
  <c r="N19"/>
  <c r="N16"/>
  <c r="N11"/>
  <c r="N29"/>
  <c r="N27"/>
  <c r="N24"/>
  <c r="N22"/>
  <c r="N18"/>
  <c r="N17"/>
  <c r="N13"/>
  <c r="N12"/>
  <c r="C25" l="1"/>
  <c r="J12" l="1"/>
  <c r="M13" i="19" l="1"/>
  <c r="M12"/>
  <c r="F18"/>
  <c r="F19"/>
  <c r="F17"/>
  <c r="L19" l="1"/>
  <c r="F18" i="17"/>
  <c r="Q30" i="19" l="1"/>
  <c r="P30"/>
  <c r="O30"/>
  <c r="M30"/>
  <c r="L30"/>
  <c r="K30"/>
  <c r="F30"/>
  <c r="Q29"/>
  <c r="P29"/>
  <c r="O29"/>
  <c r="M29"/>
  <c r="L29"/>
  <c r="K29"/>
  <c r="F29"/>
  <c r="Q28"/>
  <c r="P28"/>
  <c r="O28"/>
  <c r="M28"/>
  <c r="L28"/>
  <c r="K28"/>
  <c r="F28"/>
  <c r="Q27"/>
  <c r="P27"/>
  <c r="O27"/>
  <c r="M27"/>
  <c r="L27"/>
  <c r="K27"/>
  <c r="F27"/>
  <c r="I25"/>
  <c r="H25"/>
  <c r="E25"/>
  <c r="D25"/>
  <c r="O25" s="1"/>
  <c r="C25"/>
  <c r="Q24"/>
  <c r="P24"/>
  <c r="O24"/>
  <c r="M24"/>
  <c r="L24"/>
  <c r="K24"/>
  <c r="F24"/>
  <c r="Q23"/>
  <c r="P23"/>
  <c r="O23"/>
  <c r="M23"/>
  <c r="L23"/>
  <c r="K23"/>
  <c r="F23"/>
  <c r="Q22"/>
  <c r="P22"/>
  <c r="O22"/>
  <c r="M22"/>
  <c r="L22"/>
  <c r="K22"/>
  <c r="F22"/>
  <c r="I20"/>
  <c r="H20"/>
  <c r="G20"/>
  <c r="E20"/>
  <c r="D20"/>
  <c r="C20"/>
  <c r="Q19"/>
  <c r="P19"/>
  <c r="O19"/>
  <c r="M19"/>
  <c r="K19"/>
  <c r="Q18"/>
  <c r="P18"/>
  <c r="O18"/>
  <c r="M18"/>
  <c r="L18"/>
  <c r="K18"/>
  <c r="Q17"/>
  <c r="P17"/>
  <c r="O17"/>
  <c r="M17"/>
  <c r="L17"/>
  <c r="K17"/>
  <c r="Q16"/>
  <c r="P16"/>
  <c r="O16"/>
  <c r="M16"/>
  <c r="L16"/>
  <c r="K16"/>
  <c r="F16"/>
  <c r="I14"/>
  <c r="H14"/>
  <c r="G14"/>
  <c r="E14"/>
  <c r="D14"/>
  <c r="C14"/>
  <c r="Q13"/>
  <c r="P13"/>
  <c r="O13"/>
  <c r="L13"/>
  <c r="K13"/>
  <c r="Q12"/>
  <c r="P12"/>
  <c r="O12"/>
  <c r="L12"/>
  <c r="K12"/>
  <c r="Q11"/>
  <c r="P11"/>
  <c r="O11"/>
  <c r="I9"/>
  <c r="H9"/>
  <c r="G9"/>
  <c r="E9"/>
  <c r="D9"/>
  <c r="C9"/>
  <c r="F30" i="17"/>
  <c r="J29"/>
  <c r="F29"/>
  <c r="F28"/>
  <c r="J27"/>
  <c r="F27"/>
  <c r="I25"/>
  <c r="H25"/>
  <c r="E25"/>
  <c r="D25"/>
  <c r="F24"/>
  <c r="J23"/>
  <c r="F23"/>
  <c r="F22"/>
  <c r="I20"/>
  <c r="H20"/>
  <c r="G20"/>
  <c r="E20"/>
  <c r="D20"/>
  <c r="C20"/>
  <c r="F19"/>
  <c r="J18"/>
  <c r="F17"/>
  <c r="J16"/>
  <c r="F16"/>
  <c r="I14"/>
  <c r="H14"/>
  <c r="G14"/>
  <c r="E14"/>
  <c r="D14"/>
  <c r="C14"/>
  <c r="I9"/>
  <c r="H9"/>
  <c r="G9"/>
  <c r="E9"/>
  <c r="D9"/>
  <c r="C9"/>
  <c r="P25" l="1"/>
  <c r="P20"/>
  <c r="P14"/>
  <c r="P9"/>
  <c r="M25"/>
  <c r="K25"/>
  <c r="L25"/>
  <c r="O25"/>
  <c r="Q25"/>
  <c r="K20"/>
  <c r="M20"/>
  <c r="L20"/>
  <c r="O20"/>
  <c r="Q20"/>
  <c r="M14"/>
  <c r="K14"/>
  <c r="L14"/>
  <c r="O14"/>
  <c r="Q14"/>
  <c r="L9"/>
  <c r="K9"/>
  <c r="M9"/>
  <c r="Q9"/>
  <c r="O9"/>
  <c r="C7" i="19"/>
  <c r="C7" i="17"/>
  <c r="E7" i="19"/>
  <c r="D7"/>
  <c r="I7"/>
  <c r="H7"/>
  <c r="G7"/>
  <c r="J13"/>
  <c r="J12"/>
  <c r="J19"/>
  <c r="F9"/>
  <c r="J29"/>
  <c r="F25"/>
  <c r="J23"/>
  <c r="F20"/>
  <c r="N23"/>
  <c r="O20"/>
  <c r="N24"/>
  <c r="Q20"/>
  <c r="J16"/>
  <c r="N18"/>
  <c r="O9"/>
  <c r="N13"/>
  <c r="F20" i="17"/>
  <c r="F14"/>
  <c r="N27" i="19"/>
  <c r="N29"/>
  <c r="J27"/>
  <c r="N22"/>
  <c r="F14"/>
  <c r="J18"/>
  <c r="N16"/>
  <c r="J30"/>
  <c r="J28"/>
  <c r="K25"/>
  <c r="J24"/>
  <c r="J22"/>
  <c r="J17"/>
  <c r="N30"/>
  <c r="N28"/>
  <c r="Q25"/>
  <c r="P25"/>
  <c r="P20"/>
  <c r="N19"/>
  <c r="N17"/>
  <c r="P14"/>
  <c r="O14"/>
  <c r="N12"/>
  <c r="Q9"/>
  <c r="P9"/>
  <c r="H7" i="17"/>
  <c r="L9" i="19"/>
  <c r="K14"/>
  <c r="M14"/>
  <c r="Q14"/>
  <c r="L20"/>
  <c r="M25"/>
  <c r="K9"/>
  <c r="M9"/>
  <c r="L14"/>
  <c r="K20"/>
  <c r="M20"/>
  <c r="L25"/>
  <c r="D7" i="17"/>
  <c r="J13"/>
  <c r="E7"/>
  <c r="J19"/>
  <c r="J22"/>
  <c r="J24"/>
  <c r="I7"/>
  <c r="F9"/>
  <c r="J17"/>
  <c r="F25"/>
  <c r="J28"/>
  <c r="J30"/>
  <c r="P7" l="1"/>
  <c r="K7"/>
  <c r="M7"/>
  <c r="L7"/>
  <c r="O7"/>
  <c r="Q7"/>
  <c r="N25"/>
  <c r="N20"/>
  <c r="N14"/>
  <c r="N9"/>
  <c r="O7" i="19"/>
  <c r="F7"/>
  <c r="N20"/>
  <c r="M7"/>
  <c r="N25"/>
  <c r="L7"/>
  <c r="J25"/>
  <c r="J20"/>
  <c r="Q7"/>
  <c r="N14"/>
  <c r="P7"/>
  <c r="N9"/>
  <c r="J25" i="17"/>
  <c r="J9" i="19"/>
  <c r="J14"/>
  <c r="F7" i="17"/>
  <c r="J20"/>
  <c r="J14"/>
  <c r="J9"/>
  <c r="N7" l="1"/>
  <c r="J7" i="19"/>
  <c r="J7" i="17"/>
  <c r="N7" i="19"/>
</calcChain>
</file>

<file path=xl/sharedStrings.xml><?xml version="1.0" encoding="utf-8"?>
<sst xmlns="http://schemas.openxmlformats.org/spreadsheetml/2006/main" count="94" uniqueCount="45">
  <si>
    <t xml:space="preserve">     в том числе:</t>
  </si>
  <si>
    <t>Наименование ГРБС</t>
  </si>
  <si>
    <t>Штатная численность</t>
  </si>
  <si>
    <t>Физические лица</t>
  </si>
  <si>
    <t>Внебюджет</t>
  </si>
  <si>
    <t>На физические лица</t>
  </si>
  <si>
    <t>в том числе:</t>
  </si>
  <si>
    <t>руководящие работники</t>
  </si>
  <si>
    <t>административно-хозяйственный и прочий персонал</t>
  </si>
  <si>
    <t>Средняя заработная плата (руб.)</t>
  </si>
  <si>
    <t>Бюджет мо</t>
  </si>
  <si>
    <t>Областной бюджет</t>
  </si>
  <si>
    <t>№ п/п</t>
  </si>
  <si>
    <t>ВСЕГО: (гр.7+гр.8+гр.9)</t>
  </si>
  <si>
    <t>ВСЕГО: (гр.11+гр.12+гр.13)</t>
  </si>
  <si>
    <t>ВСЕГО:                     (гр.15+гр.16+гр.17)</t>
  </si>
  <si>
    <t>Среднесписочная численность (без внешних совместителей)</t>
  </si>
  <si>
    <t>На среднесписочную численность (без внешних совместителей)</t>
  </si>
  <si>
    <t>МБУ "Управление гражданской защиты города Ульяновска"</t>
  </si>
  <si>
    <t>МБУ "Дирекция единого заказчика"</t>
  </si>
  <si>
    <t>МБУ"Контакт-центр при Главе города Ульяновска"</t>
  </si>
  <si>
    <t>Приложение №2</t>
  </si>
  <si>
    <t>инженерно-технические работники</t>
  </si>
  <si>
    <t>руководитель</t>
  </si>
  <si>
    <t>рабочие зелёного хозяйства</t>
  </si>
  <si>
    <t>спасатели</t>
  </si>
  <si>
    <t>Бюджет  МО(гр.8/гр.5)/1* 1000</t>
  </si>
  <si>
    <t>Внебюджет (гр.9/гр.5/1*1000)</t>
  </si>
  <si>
    <t>Областной бюджет(гр.7/гр.4)/1*                1000</t>
  </si>
  <si>
    <t>Бюджет МО (гр.8/гр.4)/1*    1000</t>
  </si>
  <si>
    <t>Внебюджет (гр.9/4/1*1000)</t>
  </si>
  <si>
    <t>Областной бюджет(гр.7/гр.5)/1*              1000</t>
  </si>
  <si>
    <t xml:space="preserve">    МБУ "Городская специализированная похоронная служба г.Ульяновска"</t>
  </si>
  <si>
    <t>Управление жилищно-коммунального хозяйства администрации города Ульяновска</t>
  </si>
  <si>
    <t>Приложение №1</t>
  </si>
  <si>
    <t>ФОТ  на ноябрь без начислений на оплату труда  (тыс. руб.)</t>
  </si>
  <si>
    <t>Областной бюджет(гр.7/гр.5)/12*              1000</t>
  </si>
  <si>
    <t>Внебюджет (гр.9/гр.5)/12*1000)</t>
  </si>
  <si>
    <t>Областной бюджет(гр.7/гр.4)/12*                1000</t>
  </si>
  <si>
    <t>Бюджет МО (гр.8/гр.4)/12    1000</t>
  </si>
  <si>
    <t>Внебюджет (гр.9/4/12*1000)</t>
  </si>
  <si>
    <t>Информация о  средней заработной плате за 2016 год по муниципальному образованию "город Ульяновск"</t>
  </si>
  <si>
    <t>Информация о  средней заработной плате за декабрь по муниципальному образованию "город Ульяновск"</t>
  </si>
  <si>
    <t>ФОТ  на январь-декабрь без начислений на оплату труда  (тыс. руб.)</t>
  </si>
  <si>
    <t>Бюджет  МО(гр.8/гр.5)/12* 1000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</si>
</sst>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BEEF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59">
    <xf numFmtId="0" fontId="0" fillId="0" borderId="0" xfId="0"/>
    <xf numFmtId="164" fontId="1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wrapText="1"/>
    </xf>
    <xf numFmtId="0" fontId="5" fillId="0" borderId="0" xfId="0" applyFont="1"/>
    <xf numFmtId="0" fontId="1" fillId="0" borderId="1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1" fillId="0" borderId="0" xfId="0" applyFont="1"/>
    <xf numFmtId="0" fontId="1" fillId="0" borderId="0" xfId="0" applyFont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/>
    <xf numFmtId="4" fontId="5" fillId="0" borderId="0" xfId="0" applyNumberFormat="1" applyFont="1" applyFill="1"/>
    <xf numFmtId="1" fontId="2" fillId="0" borderId="1" xfId="0" applyNumberFormat="1" applyFont="1" applyFill="1" applyBorder="1" applyAlignment="1">
      <alignment horizontal="center"/>
    </xf>
    <xf numFmtId="1" fontId="5" fillId="0" borderId="0" xfId="0" applyNumberFormat="1" applyFont="1" applyFill="1"/>
    <xf numFmtId="4" fontId="1" fillId="0" borderId="0" xfId="0" applyNumberFormat="1" applyFont="1" applyFill="1" applyAlignment="1"/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5" fillId="0" borderId="0" xfId="0" applyNumberFormat="1" applyFont="1" applyFill="1"/>
    <xf numFmtId="1" fontId="2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/>
    <xf numFmtId="1" fontId="1" fillId="0" borderId="0" xfId="0" applyNumberFormat="1" applyFont="1" applyFill="1"/>
    <xf numFmtId="0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0" fontId="5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3" fontId="5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DBEEF3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Q36"/>
  <sheetViews>
    <sheetView zoomScale="70" zoomScaleNormal="70" zoomScaleSheetLayoutView="70" workbookViewId="0">
      <pane ySplit="5" topLeftCell="A6" activePane="bottomLeft" state="frozen"/>
      <selection activeCell="D1" sqref="D1"/>
      <selection pane="bottomLeft" activeCell="A7" sqref="A7"/>
    </sheetView>
  </sheetViews>
  <sheetFormatPr defaultRowHeight="15"/>
  <cols>
    <col min="1" max="1" width="5" style="3" customWidth="1"/>
    <col min="2" max="2" width="61.140625" style="3" customWidth="1"/>
    <col min="3" max="4" width="15.42578125" style="3" customWidth="1"/>
    <col min="5" max="5" width="17.5703125" style="3" customWidth="1"/>
    <col min="6" max="17" width="15.42578125" style="3" customWidth="1"/>
    <col min="18" max="16384" width="9.140625" style="3"/>
  </cols>
  <sheetData>
    <row r="1" spans="1:17">
      <c r="P1" s="9" t="s">
        <v>34</v>
      </c>
    </row>
    <row r="2" spans="1:17" ht="21.75" customHeight="1">
      <c r="A2" s="45" t="s">
        <v>41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>
      <c r="A3" s="47" t="s">
        <v>12</v>
      </c>
      <c r="B3" s="47" t="s">
        <v>1</v>
      </c>
      <c r="C3" s="47" t="s">
        <v>2</v>
      </c>
      <c r="D3" s="47" t="s">
        <v>3</v>
      </c>
      <c r="E3" s="47" t="s">
        <v>16</v>
      </c>
      <c r="F3" s="47" t="s">
        <v>43</v>
      </c>
      <c r="G3" s="47"/>
      <c r="H3" s="48"/>
      <c r="I3" s="48"/>
      <c r="J3" s="50" t="s">
        <v>9</v>
      </c>
      <c r="K3" s="50"/>
      <c r="L3" s="50"/>
      <c r="M3" s="50"/>
      <c r="N3" s="50"/>
      <c r="O3" s="50"/>
      <c r="P3" s="50"/>
      <c r="Q3" s="50"/>
    </row>
    <row r="4" spans="1:17">
      <c r="A4" s="48"/>
      <c r="B4" s="48"/>
      <c r="C4" s="48"/>
      <c r="D4" s="49"/>
      <c r="E4" s="49"/>
      <c r="F4" s="48"/>
      <c r="G4" s="48"/>
      <c r="H4" s="48"/>
      <c r="I4" s="48"/>
      <c r="J4" s="47" t="s">
        <v>17</v>
      </c>
      <c r="K4" s="47"/>
      <c r="L4" s="49"/>
      <c r="M4" s="49"/>
      <c r="N4" s="47" t="s">
        <v>5</v>
      </c>
      <c r="O4" s="47"/>
      <c r="P4" s="49"/>
      <c r="Q4" s="49"/>
    </row>
    <row r="5" spans="1:17" ht="60">
      <c r="A5" s="48"/>
      <c r="B5" s="48"/>
      <c r="C5" s="48"/>
      <c r="D5" s="49"/>
      <c r="E5" s="49"/>
      <c r="F5" s="12" t="s">
        <v>13</v>
      </c>
      <c r="G5" s="12" t="s">
        <v>11</v>
      </c>
      <c r="H5" s="12" t="s">
        <v>10</v>
      </c>
      <c r="I5" s="12" t="s">
        <v>4</v>
      </c>
      <c r="J5" s="12" t="s">
        <v>14</v>
      </c>
      <c r="K5" s="42" t="s">
        <v>36</v>
      </c>
      <c r="L5" s="44" t="s">
        <v>44</v>
      </c>
      <c r="M5" s="42" t="s">
        <v>37</v>
      </c>
      <c r="N5" s="43" t="s">
        <v>15</v>
      </c>
      <c r="O5" s="43" t="s">
        <v>38</v>
      </c>
      <c r="P5" s="43" t="s">
        <v>39</v>
      </c>
      <c r="Q5" s="42" t="s">
        <v>40</v>
      </c>
    </row>
    <row r="6" spans="1:17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</row>
    <row r="7" spans="1:17" s="31" customFormat="1" ht="39" customHeight="1">
      <c r="A7" s="27"/>
      <c r="B7" s="28" t="s">
        <v>33</v>
      </c>
      <c r="C7" s="29">
        <f>C9+C14+C20+C25</f>
        <v>272</v>
      </c>
      <c r="D7" s="29">
        <f t="shared" ref="D7:E7" si="0">D9+D14+D20+D25</f>
        <v>265</v>
      </c>
      <c r="E7" s="29">
        <f t="shared" si="0"/>
        <v>262</v>
      </c>
      <c r="F7" s="30">
        <f>F9+F14+F20+F25</f>
        <v>64070.9</v>
      </c>
      <c r="G7" s="30"/>
      <c r="H7" s="30">
        <f t="shared" ref="H7:I7" si="1">H9+H14+H20+H25</f>
        <v>62570.9</v>
      </c>
      <c r="I7" s="30">
        <f t="shared" si="1"/>
        <v>1500</v>
      </c>
      <c r="J7" s="29">
        <f t="shared" ref="J7:J30" si="2">K7+L7+M7</f>
        <v>20378.8</v>
      </c>
      <c r="K7" s="29">
        <f t="shared" ref="K7:K30" si="3">ROUND(G7/E7/12*1000,1)</f>
        <v>0</v>
      </c>
      <c r="L7" s="29">
        <f t="shared" ref="L7:L30" si="4">ROUND(H7/E7/12*1000,1)</f>
        <v>19901.7</v>
      </c>
      <c r="M7" s="29">
        <f t="shared" ref="M7:M30" si="5">ROUND(I7/E7/12*1000,1)</f>
        <v>477.1</v>
      </c>
      <c r="N7" s="29">
        <f t="shared" ref="N7:N30" si="6">O7+P7+Q7</f>
        <v>20148.100000000002</v>
      </c>
      <c r="O7" s="29">
        <f t="shared" ref="O7:O30" si="7">ROUND(G7/D7/12*1000,1)</f>
        <v>0</v>
      </c>
      <c r="P7" s="29">
        <f t="shared" ref="P7:P30" si="8">ROUND(H7/D7/12*1000,1)</f>
        <v>19676.400000000001</v>
      </c>
      <c r="Q7" s="29">
        <f t="shared" ref="Q7:Q30" si="9">ROUND(I7/D7/12*1000,1)</f>
        <v>471.7</v>
      </c>
    </row>
    <row r="8" spans="1:17">
      <c r="A8" s="10"/>
      <c r="B8" s="11" t="s">
        <v>0</v>
      </c>
      <c r="C8" s="1"/>
      <c r="D8" s="5"/>
      <c r="E8" s="5"/>
      <c r="F8" s="1"/>
      <c r="G8" s="1"/>
      <c r="H8" s="1"/>
      <c r="I8" s="1"/>
      <c r="J8" s="13"/>
      <c r="K8" s="6"/>
      <c r="L8" s="6"/>
      <c r="M8" s="6"/>
      <c r="N8" s="13"/>
      <c r="O8" s="6"/>
      <c r="P8" s="13"/>
      <c r="Q8" s="6"/>
    </row>
    <row r="9" spans="1:17" s="38" customFormat="1">
      <c r="A9" s="32"/>
      <c r="B9" s="33" t="s">
        <v>19</v>
      </c>
      <c r="C9" s="34">
        <f>C11+C12+C13</f>
        <v>9</v>
      </c>
      <c r="D9" s="35">
        <f t="shared" ref="D9:E9" si="10">D11+D12+D13</f>
        <v>8</v>
      </c>
      <c r="E9" s="35">
        <f t="shared" si="10"/>
        <v>8</v>
      </c>
      <c r="F9" s="36">
        <f>F11+F12+F13</f>
        <v>1754.2</v>
      </c>
      <c r="G9" s="36">
        <f t="shared" ref="G9:H9" si="11">G11+G12+G13</f>
        <v>0</v>
      </c>
      <c r="H9" s="36">
        <f t="shared" si="11"/>
        <v>1754.2</v>
      </c>
      <c r="I9" s="36">
        <f t="shared" ref="I9" si="12">I11+I13+I12</f>
        <v>0</v>
      </c>
      <c r="J9" s="37">
        <f t="shared" si="2"/>
        <v>18272.900000000001</v>
      </c>
      <c r="K9" s="34">
        <f t="shared" si="3"/>
        <v>0</v>
      </c>
      <c r="L9" s="34">
        <f t="shared" si="4"/>
        <v>18272.900000000001</v>
      </c>
      <c r="M9" s="34">
        <f t="shared" si="5"/>
        <v>0</v>
      </c>
      <c r="N9" s="37">
        <f t="shared" si="6"/>
        <v>18272.900000000001</v>
      </c>
      <c r="O9" s="34">
        <f t="shared" si="7"/>
        <v>0</v>
      </c>
      <c r="P9" s="37">
        <f t="shared" si="8"/>
        <v>18272.900000000001</v>
      </c>
      <c r="Q9" s="34">
        <f t="shared" si="9"/>
        <v>0</v>
      </c>
    </row>
    <row r="10" spans="1:17">
      <c r="A10" s="10"/>
      <c r="B10" s="2" t="s">
        <v>6</v>
      </c>
      <c r="C10" s="1"/>
      <c r="D10" s="5"/>
      <c r="E10" s="5"/>
      <c r="F10" s="1"/>
      <c r="G10" s="1"/>
      <c r="H10" s="1"/>
      <c r="I10" s="1"/>
      <c r="J10" s="13"/>
      <c r="K10" s="6"/>
      <c r="L10" s="6"/>
      <c r="M10" s="6"/>
      <c r="N10" s="13"/>
      <c r="O10" s="6"/>
      <c r="P10" s="13"/>
      <c r="Q10" s="6"/>
    </row>
    <row r="11" spans="1:17">
      <c r="A11" s="10"/>
      <c r="B11" s="14" t="s">
        <v>23</v>
      </c>
      <c r="C11" s="1">
        <v>1</v>
      </c>
      <c r="D11" s="5">
        <v>0</v>
      </c>
      <c r="E11" s="5">
        <v>0</v>
      </c>
      <c r="F11" s="1">
        <f>G11+H11+I11</f>
        <v>0</v>
      </c>
      <c r="G11" s="1"/>
      <c r="H11" s="1">
        <v>0</v>
      </c>
      <c r="I11" s="1"/>
      <c r="J11" s="13">
        <v>0</v>
      </c>
      <c r="K11" s="6" t="e">
        <f t="shared" si="3"/>
        <v>#DIV/0!</v>
      </c>
      <c r="L11" s="6" t="e">
        <f t="shared" si="4"/>
        <v>#DIV/0!</v>
      </c>
      <c r="M11" s="6" t="e">
        <f t="shared" si="5"/>
        <v>#DIV/0!</v>
      </c>
      <c r="N11" s="13" t="e">
        <f t="shared" si="6"/>
        <v>#DIV/0!</v>
      </c>
      <c r="O11" s="6" t="e">
        <f t="shared" si="7"/>
        <v>#DIV/0!</v>
      </c>
      <c r="P11" s="13" t="e">
        <f t="shared" si="8"/>
        <v>#DIV/0!</v>
      </c>
      <c r="Q11" s="6" t="e">
        <f t="shared" si="9"/>
        <v>#DIV/0!</v>
      </c>
    </row>
    <row r="12" spans="1:17">
      <c r="A12" s="10"/>
      <c r="B12" s="14" t="s">
        <v>22</v>
      </c>
      <c r="C12" s="1">
        <v>6</v>
      </c>
      <c r="D12" s="5">
        <v>6</v>
      </c>
      <c r="E12" s="5">
        <v>6</v>
      </c>
      <c r="F12" s="1">
        <f t="shared" ref="F12:F13" si="13">G12+H12+I12</f>
        <v>1502.5</v>
      </c>
      <c r="G12" s="1"/>
      <c r="H12" s="1">
        <v>1502.5</v>
      </c>
      <c r="I12" s="1"/>
      <c r="J12" s="13">
        <f t="shared" si="2"/>
        <v>20868.099999999999</v>
      </c>
      <c r="K12" s="6">
        <f t="shared" si="3"/>
        <v>0</v>
      </c>
      <c r="L12" s="6">
        <f t="shared" si="4"/>
        <v>20868.099999999999</v>
      </c>
      <c r="M12" s="6">
        <f t="shared" si="5"/>
        <v>0</v>
      </c>
      <c r="N12" s="13">
        <f t="shared" si="6"/>
        <v>20868.099999999999</v>
      </c>
      <c r="O12" s="6">
        <f t="shared" si="7"/>
        <v>0</v>
      </c>
      <c r="P12" s="13">
        <f t="shared" si="8"/>
        <v>20868.099999999999</v>
      </c>
      <c r="Q12" s="6">
        <f t="shared" si="9"/>
        <v>0</v>
      </c>
    </row>
    <row r="13" spans="1:17">
      <c r="A13" s="10"/>
      <c r="B13" s="14" t="s">
        <v>8</v>
      </c>
      <c r="C13" s="1">
        <v>2</v>
      </c>
      <c r="D13" s="5">
        <v>2</v>
      </c>
      <c r="E13" s="5">
        <v>2</v>
      </c>
      <c r="F13" s="1">
        <f t="shared" si="13"/>
        <v>251.7</v>
      </c>
      <c r="G13" s="1"/>
      <c r="H13" s="1">
        <v>251.7</v>
      </c>
      <c r="I13" s="1"/>
      <c r="J13" s="13">
        <f t="shared" si="2"/>
        <v>10487.5</v>
      </c>
      <c r="K13" s="6">
        <f t="shared" si="3"/>
        <v>0</v>
      </c>
      <c r="L13" s="6">
        <f t="shared" si="4"/>
        <v>10487.5</v>
      </c>
      <c r="M13" s="6">
        <f t="shared" si="5"/>
        <v>0</v>
      </c>
      <c r="N13" s="13">
        <f t="shared" si="6"/>
        <v>10487.5</v>
      </c>
      <c r="O13" s="6">
        <f t="shared" si="7"/>
        <v>0</v>
      </c>
      <c r="P13" s="13">
        <f t="shared" si="8"/>
        <v>10487.5</v>
      </c>
      <c r="Q13" s="6">
        <f t="shared" si="9"/>
        <v>0</v>
      </c>
    </row>
    <row r="14" spans="1:17" s="38" customFormat="1" ht="32.25" customHeight="1">
      <c r="A14" s="32"/>
      <c r="B14" s="33" t="s">
        <v>32</v>
      </c>
      <c r="C14" s="34">
        <f>C16+C17+C18+C19</f>
        <v>66.5</v>
      </c>
      <c r="D14" s="35">
        <f t="shared" ref="D14:E14" si="14">D16+D17+D18+D19</f>
        <v>59</v>
      </c>
      <c r="E14" s="35">
        <f t="shared" si="14"/>
        <v>57</v>
      </c>
      <c r="F14" s="36">
        <f t="shared" ref="F14:I14" si="15">F16+F18+F17+F19</f>
        <v>9703.1</v>
      </c>
      <c r="G14" s="36">
        <f t="shared" si="15"/>
        <v>0</v>
      </c>
      <c r="H14" s="36">
        <f>H16+H17+H18+H19</f>
        <v>9703.1</v>
      </c>
      <c r="I14" s="36">
        <f t="shared" si="15"/>
        <v>0</v>
      </c>
      <c r="J14" s="37">
        <f t="shared" si="2"/>
        <v>14185.8</v>
      </c>
      <c r="K14" s="34">
        <f t="shared" si="3"/>
        <v>0</v>
      </c>
      <c r="L14" s="34">
        <f t="shared" si="4"/>
        <v>14185.8</v>
      </c>
      <c r="M14" s="34">
        <f t="shared" si="5"/>
        <v>0</v>
      </c>
      <c r="N14" s="37">
        <f t="shared" si="6"/>
        <v>13704.9</v>
      </c>
      <c r="O14" s="34">
        <f t="shared" si="7"/>
        <v>0</v>
      </c>
      <c r="P14" s="37">
        <f t="shared" si="8"/>
        <v>13704.9</v>
      </c>
      <c r="Q14" s="34">
        <f t="shared" si="9"/>
        <v>0</v>
      </c>
    </row>
    <row r="15" spans="1:17" s="7" customFormat="1">
      <c r="A15" s="10"/>
      <c r="B15" s="2" t="s">
        <v>6</v>
      </c>
      <c r="C15" s="1"/>
      <c r="D15" s="5"/>
      <c r="E15" s="5"/>
      <c r="F15" s="1"/>
      <c r="G15" s="1"/>
      <c r="H15" s="1"/>
      <c r="I15" s="1"/>
      <c r="J15" s="13"/>
      <c r="K15" s="6"/>
      <c r="L15" s="6"/>
      <c r="M15" s="6"/>
      <c r="N15" s="13"/>
      <c r="O15" s="6"/>
      <c r="P15" s="13"/>
      <c r="Q15" s="6"/>
    </row>
    <row r="16" spans="1:17" ht="16.5" customHeight="1">
      <c r="A16" s="10"/>
      <c r="B16" s="14" t="s">
        <v>7</v>
      </c>
      <c r="C16" s="1">
        <v>1</v>
      </c>
      <c r="D16" s="1">
        <v>1</v>
      </c>
      <c r="E16" s="5">
        <v>1</v>
      </c>
      <c r="F16" s="1">
        <f t="shared" ref="F16:F19" si="16">G16+H16+I16</f>
        <v>482.7</v>
      </c>
      <c r="G16" s="1"/>
      <c r="H16" s="1">
        <v>482.7</v>
      </c>
      <c r="I16" s="1"/>
      <c r="J16" s="13">
        <f t="shared" si="2"/>
        <v>40225</v>
      </c>
      <c r="K16" s="6">
        <f t="shared" si="3"/>
        <v>0</v>
      </c>
      <c r="L16" s="6">
        <f t="shared" si="4"/>
        <v>40225</v>
      </c>
      <c r="M16" s="6">
        <f t="shared" si="5"/>
        <v>0</v>
      </c>
      <c r="N16" s="13">
        <f t="shared" si="6"/>
        <v>40225</v>
      </c>
      <c r="O16" s="6">
        <f t="shared" si="7"/>
        <v>0</v>
      </c>
      <c r="P16" s="13">
        <f t="shared" si="8"/>
        <v>40225</v>
      </c>
      <c r="Q16" s="6">
        <f t="shared" si="9"/>
        <v>0</v>
      </c>
    </row>
    <row r="17" spans="1:17">
      <c r="A17" s="10"/>
      <c r="B17" s="14" t="s">
        <v>22</v>
      </c>
      <c r="C17" s="1">
        <v>7.5</v>
      </c>
      <c r="D17" s="1">
        <v>7</v>
      </c>
      <c r="E17" s="5">
        <v>7</v>
      </c>
      <c r="F17" s="1">
        <f t="shared" si="16"/>
        <v>1881.5</v>
      </c>
      <c r="G17" s="1"/>
      <c r="H17" s="1">
        <v>1881.5</v>
      </c>
      <c r="I17" s="1"/>
      <c r="J17" s="13">
        <f t="shared" si="2"/>
        <v>22398.799999999999</v>
      </c>
      <c r="K17" s="6">
        <f t="shared" si="3"/>
        <v>0</v>
      </c>
      <c r="L17" s="6">
        <f t="shared" si="4"/>
        <v>22398.799999999999</v>
      </c>
      <c r="M17" s="6">
        <f t="shared" si="5"/>
        <v>0</v>
      </c>
      <c r="N17" s="13">
        <f t="shared" si="6"/>
        <v>22398.799999999999</v>
      </c>
      <c r="O17" s="6">
        <f t="shared" si="7"/>
        <v>0</v>
      </c>
      <c r="P17" s="13">
        <f t="shared" si="8"/>
        <v>22398.799999999999</v>
      </c>
      <c r="Q17" s="6">
        <f t="shared" si="9"/>
        <v>0</v>
      </c>
    </row>
    <row r="18" spans="1:17">
      <c r="A18" s="10"/>
      <c r="B18" s="14" t="s">
        <v>8</v>
      </c>
      <c r="C18" s="1">
        <v>30.5</v>
      </c>
      <c r="D18" s="1">
        <v>26</v>
      </c>
      <c r="E18" s="5">
        <v>24</v>
      </c>
      <c r="F18" s="1">
        <f t="shared" si="16"/>
        <v>3479.8</v>
      </c>
      <c r="G18" s="1"/>
      <c r="H18" s="1">
        <v>3479.8</v>
      </c>
      <c r="I18" s="1"/>
      <c r="J18" s="13">
        <f t="shared" si="2"/>
        <v>12082.6</v>
      </c>
      <c r="K18" s="6">
        <f t="shared" si="3"/>
        <v>0</v>
      </c>
      <c r="L18" s="6">
        <f t="shared" si="4"/>
        <v>12082.6</v>
      </c>
      <c r="M18" s="6">
        <f t="shared" si="5"/>
        <v>0</v>
      </c>
      <c r="N18" s="13">
        <f t="shared" si="6"/>
        <v>11153.2</v>
      </c>
      <c r="O18" s="6">
        <f t="shared" si="7"/>
        <v>0</v>
      </c>
      <c r="P18" s="13">
        <f t="shared" si="8"/>
        <v>11153.2</v>
      </c>
      <c r="Q18" s="6">
        <f t="shared" si="9"/>
        <v>0</v>
      </c>
    </row>
    <row r="19" spans="1:17">
      <c r="A19" s="10"/>
      <c r="B19" s="14" t="s">
        <v>24</v>
      </c>
      <c r="C19" s="1">
        <v>27.5</v>
      </c>
      <c r="D19" s="1">
        <v>25</v>
      </c>
      <c r="E19" s="5">
        <v>25</v>
      </c>
      <c r="F19" s="1">
        <f t="shared" si="16"/>
        <v>3859.1</v>
      </c>
      <c r="G19" s="1"/>
      <c r="H19" s="1">
        <v>3859.1</v>
      </c>
      <c r="I19" s="1"/>
      <c r="J19" s="13">
        <f t="shared" si="2"/>
        <v>12863.7</v>
      </c>
      <c r="K19" s="6">
        <f t="shared" si="3"/>
        <v>0</v>
      </c>
      <c r="L19" s="6">
        <f t="shared" si="4"/>
        <v>12863.7</v>
      </c>
      <c r="M19" s="6">
        <f t="shared" si="5"/>
        <v>0</v>
      </c>
      <c r="N19" s="13">
        <f t="shared" si="6"/>
        <v>12863.7</v>
      </c>
      <c r="O19" s="6">
        <f t="shared" si="7"/>
        <v>0</v>
      </c>
      <c r="P19" s="13">
        <f t="shared" si="8"/>
        <v>12863.7</v>
      </c>
      <c r="Q19" s="6">
        <f t="shared" si="9"/>
        <v>0</v>
      </c>
    </row>
    <row r="20" spans="1:17" s="38" customFormat="1" ht="19.5" customHeight="1">
      <c r="A20" s="32"/>
      <c r="B20" s="39" t="s">
        <v>20</v>
      </c>
      <c r="C20" s="34">
        <f>C22+C23+C24</f>
        <v>48</v>
      </c>
      <c r="D20" s="35">
        <f t="shared" ref="D20:E20" si="17">D22+D23+D24</f>
        <v>48</v>
      </c>
      <c r="E20" s="35">
        <f t="shared" si="17"/>
        <v>48</v>
      </c>
      <c r="F20" s="36">
        <f t="shared" ref="F20:I20" si="18">F22+F24+F23</f>
        <v>11228.2</v>
      </c>
      <c r="G20" s="36">
        <f t="shared" si="18"/>
        <v>0</v>
      </c>
      <c r="H20" s="36">
        <f t="shared" si="18"/>
        <v>11228.2</v>
      </c>
      <c r="I20" s="36">
        <f t="shared" si="18"/>
        <v>0</v>
      </c>
      <c r="J20" s="37">
        <f t="shared" si="2"/>
        <v>19493.400000000001</v>
      </c>
      <c r="K20" s="34">
        <f t="shared" si="3"/>
        <v>0</v>
      </c>
      <c r="L20" s="34">
        <f t="shared" si="4"/>
        <v>19493.400000000001</v>
      </c>
      <c r="M20" s="34">
        <f t="shared" si="5"/>
        <v>0</v>
      </c>
      <c r="N20" s="37">
        <f t="shared" si="6"/>
        <v>19493.400000000001</v>
      </c>
      <c r="O20" s="34">
        <f t="shared" si="7"/>
        <v>0</v>
      </c>
      <c r="P20" s="37">
        <f t="shared" si="8"/>
        <v>19493.400000000001</v>
      </c>
      <c r="Q20" s="34">
        <f t="shared" si="9"/>
        <v>0</v>
      </c>
    </row>
    <row r="21" spans="1:17" s="7" customFormat="1">
      <c r="A21" s="10"/>
      <c r="B21" s="2" t="s">
        <v>6</v>
      </c>
      <c r="C21" s="1"/>
      <c r="D21" s="5"/>
      <c r="E21" s="5"/>
      <c r="F21" s="1"/>
      <c r="G21" s="1"/>
      <c r="H21" s="1"/>
      <c r="I21" s="1"/>
      <c r="J21" s="13"/>
      <c r="K21" s="6"/>
      <c r="L21" s="6"/>
      <c r="M21" s="6"/>
      <c r="N21" s="13"/>
      <c r="O21" s="6"/>
      <c r="P21" s="13"/>
      <c r="Q21" s="6"/>
    </row>
    <row r="22" spans="1:17">
      <c r="A22" s="10"/>
      <c r="B22" s="14" t="s">
        <v>7</v>
      </c>
      <c r="C22" s="1">
        <v>1</v>
      </c>
      <c r="D22" s="5">
        <v>1</v>
      </c>
      <c r="E22" s="5">
        <v>1</v>
      </c>
      <c r="F22" s="1">
        <f>G22+H22+I22</f>
        <v>625.20000000000005</v>
      </c>
      <c r="G22" s="1"/>
      <c r="H22" s="1">
        <v>625.20000000000005</v>
      </c>
      <c r="I22" s="1"/>
      <c r="J22" s="13">
        <f t="shared" si="2"/>
        <v>52100</v>
      </c>
      <c r="K22" s="6">
        <f t="shared" si="3"/>
        <v>0</v>
      </c>
      <c r="L22" s="6">
        <f t="shared" si="4"/>
        <v>52100</v>
      </c>
      <c r="M22" s="6">
        <f t="shared" si="5"/>
        <v>0</v>
      </c>
      <c r="N22" s="13">
        <f t="shared" si="6"/>
        <v>52100</v>
      </c>
      <c r="O22" s="6">
        <f t="shared" si="7"/>
        <v>0</v>
      </c>
      <c r="P22" s="13">
        <f t="shared" si="8"/>
        <v>52100</v>
      </c>
      <c r="Q22" s="6">
        <f t="shared" si="9"/>
        <v>0</v>
      </c>
    </row>
    <row r="23" spans="1:17">
      <c r="A23" s="10"/>
      <c r="B23" s="14" t="s">
        <v>22</v>
      </c>
      <c r="C23" s="1">
        <v>25</v>
      </c>
      <c r="D23" s="5">
        <v>25</v>
      </c>
      <c r="E23" s="5">
        <v>25</v>
      </c>
      <c r="F23" s="1">
        <f t="shared" ref="F23:F30" si="19">G23+H23+I23</f>
        <v>6377.8</v>
      </c>
      <c r="G23" s="1"/>
      <c r="H23" s="1">
        <v>6377.8</v>
      </c>
      <c r="I23" s="1"/>
      <c r="J23" s="13">
        <f t="shared" si="2"/>
        <v>21259.3</v>
      </c>
      <c r="K23" s="6">
        <f t="shared" si="3"/>
        <v>0</v>
      </c>
      <c r="L23" s="6">
        <f t="shared" si="4"/>
        <v>21259.3</v>
      </c>
      <c r="M23" s="6">
        <f t="shared" si="5"/>
        <v>0</v>
      </c>
      <c r="N23" s="13">
        <f t="shared" si="6"/>
        <v>21259.3</v>
      </c>
      <c r="O23" s="6">
        <f t="shared" si="7"/>
        <v>0</v>
      </c>
      <c r="P23" s="13">
        <f t="shared" si="8"/>
        <v>21259.3</v>
      </c>
      <c r="Q23" s="6">
        <f t="shared" si="9"/>
        <v>0</v>
      </c>
    </row>
    <row r="24" spans="1:17">
      <c r="A24" s="10"/>
      <c r="B24" s="14" t="s">
        <v>8</v>
      </c>
      <c r="C24" s="1">
        <v>22</v>
      </c>
      <c r="D24" s="5">
        <v>22</v>
      </c>
      <c r="E24" s="5">
        <v>22</v>
      </c>
      <c r="F24" s="1">
        <f t="shared" si="19"/>
        <v>4225.2</v>
      </c>
      <c r="G24" s="1"/>
      <c r="H24" s="1">
        <v>4225.2</v>
      </c>
      <c r="I24" s="1"/>
      <c r="J24" s="13">
        <f t="shared" si="2"/>
        <v>16004.5</v>
      </c>
      <c r="K24" s="6">
        <f t="shared" si="3"/>
        <v>0</v>
      </c>
      <c r="L24" s="6">
        <f t="shared" si="4"/>
        <v>16004.5</v>
      </c>
      <c r="M24" s="6">
        <f t="shared" si="5"/>
        <v>0</v>
      </c>
      <c r="N24" s="13">
        <f t="shared" si="6"/>
        <v>16004.5</v>
      </c>
      <c r="O24" s="6">
        <f t="shared" si="7"/>
        <v>0</v>
      </c>
      <c r="P24" s="13">
        <f t="shared" si="8"/>
        <v>16004.5</v>
      </c>
      <c r="Q24" s="6">
        <f t="shared" si="9"/>
        <v>0</v>
      </c>
    </row>
    <row r="25" spans="1:17" s="38" customFormat="1" ht="32.25" customHeight="1">
      <c r="A25" s="32"/>
      <c r="B25" s="40" t="s">
        <v>18</v>
      </c>
      <c r="C25" s="34">
        <f>C27+C29+C28+C30</f>
        <v>148.5</v>
      </c>
      <c r="D25" s="35">
        <f t="shared" ref="D25:E25" si="20">D27+D29+D28+D30</f>
        <v>150</v>
      </c>
      <c r="E25" s="35">
        <f t="shared" si="20"/>
        <v>149</v>
      </c>
      <c r="F25" s="36">
        <f t="shared" si="19"/>
        <v>41385.4</v>
      </c>
      <c r="G25" s="36"/>
      <c r="H25" s="36">
        <f>H27+H29+H28+H30</f>
        <v>39885.4</v>
      </c>
      <c r="I25" s="36">
        <f>I27+I29+I28+I30</f>
        <v>1500</v>
      </c>
      <c r="J25" s="37">
        <f>K25+L25+M25</f>
        <v>23146.2</v>
      </c>
      <c r="K25" s="34">
        <f t="shared" si="3"/>
        <v>0</v>
      </c>
      <c r="L25" s="34">
        <f t="shared" si="4"/>
        <v>22307.3</v>
      </c>
      <c r="M25" s="34">
        <f t="shared" si="5"/>
        <v>838.9</v>
      </c>
      <c r="N25" s="37">
        <f t="shared" si="6"/>
        <v>22991.899999999998</v>
      </c>
      <c r="O25" s="34">
        <f t="shared" si="7"/>
        <v>0</v>
      </c>
      <c r="P25" s="37">
        <f t="shared" si="8"/>
        <v>22158.6</v>
      </c>
      <c r="Q25" s="34">
        <f t="shared" si="9"/>
        <v>833.3</v>
      </c>
    </row>
    <row r="26" spans="1:17">
      <c r="A26" s="10"/>
      <c r="B26" s="2" t="s">
        <v>6</v>
      </c>
      <c r="C26" s="6"/>
      <c r="D26" s="5"/>
      <c r="E26" s="5"/>
      <c r="F26" s="1"/>
      <c r="G26" s="15"/>
      <c r="H26" s="1"/>
      <c r="I26" s="1"/>
      <c r="J26" s="13"/>
      <c r="K26" s="6"/>
      <c r="L26" s="6"/>
      <c r="M26" s="6"/>
      <c r="N26" s="13"/>
      <c r="O26" s="6"/>
      <c r="P26" s="13"/>
      <c r="Q26" s="6"/>
    </row>
    <row r="27" spans="1:17">
      <c r="A27" s="10"/>
      <c r="B27" s="14" t="s">
        <v>7</v>
      </c>
      <c r="C27" s="6">
        <v>1</v>
      </c>
      <c r="D27" s="5">
        <v>1</v>
      </c>
      <c r="E27" s="5">
        <v>1</v>
      </c>
      <c r="F27" s="1">
        <f t="shared" si="19"/>
        <v>753.4</v>
      </c>
      <c r="G27" s="15"/>
      <c r="H27" s="1">
        <v>608.9</v>
      </c>
      <c r="I27" s="1">
        <v>144.5</v>
      </c>
      <c r="J27" s="13">
        <f t="shared" si="2"/>
        <v>62783.399999999994</v>
      </c>
      <c r="K27" s="6">
        <f t="shared" si="3"/>
        <v>0</v>
      </c>
      <c r="L27" s="6">
        <f t="shared" si="4"/>
        <v>50741.7</v>
      </c>
      <c r="M27" s="6">
        <f t="shared" si="5"/>
        <v>12041.7</v>
      </c>
      <c r="N27" s="13">
        <f t="shared" si="6"/>
        <v>62783.399999999994</v>
      </c>
      <c r="O27" s="6">
        <f t="shared" si="7"/>
        <v>0</v>
      </c>
      <c r="P27" s="13">
        <f t="shared" si="8"/>
        <v>50741.7</v>
      </c>
      <c r="Q27" s="6">
        <f t="shared" si="9"/>
        <v>12041.7</v>
      </c>
    </row>
    <row r="28" spans="1:17">
      <c r="A28" s="10"/>
      <c r="B28" s="14" t="s">
        <v>22</v>
      </c>
      <c r="C28" s="6">
        <v>67</v>
      </c>
      <c r="D28" s="5">
        <v>67</v>
      </c>
      <c r="E28" s="5">
        <v>67</v>
      </c>
      <c r="F28" s="1">
        <f t="shared" si="19"/>
        <v>18913.099999999999</v>
      </c>
      <c r="G28" s="15"/>
      <c r="H28" s="1">
        <v>17723</v>
      </c>
      <c r="I28" s="1">
        <v>1190.0999999999999</v>
      </c>
      <c r="J28" s="13">
        <f t="shared" si="2"/>
        <v>23523.7</v>
      </c>
      <c r="K28" s="6">
        <f t="shared" si="3"/>
        <v>0</v>
      </c>
      <c r="L28" s="6">
        <f t="shared" si="4"/>
        <v>22043.5</v>
      </c>
      <c r="M28" s="6">
        <f t="shared" si="5"/>
        <v>1480.2</v>
      </c>
      <c r="N28" s="13">
        <f t="shared" si="6"/>
        <v>23523.7</v>
      </c>
      <c r="O28" s="6">
        <f t="shared" si="7"/>
        <v>0</v>
      </c>
      <c r="P28" s="13">
        <f t="shared" si="8"/>
        <v>22043.5</v>
      </c>
      <c r="Q28" s="6">
        <f t="shared" si="9"/>
        <v>1480.2</v>
      </c>
    </row>
    <row r="29" spans="1:17">
      <c r="A29" s="10"/>
      <c r="B29" s="14" t="s">
        <v>8</v>
      </c>
      <c r="C29" s="6">
        <v>30.5</v>
      </c>
      <c r="D29" s="5">
        <v>32</v>
      </c>
      <c r="E29" s="5">
        <v>31</v>
      </c>
      <c r="F29" s="1">
        <f t="shared" si="19"/>
        <v>5593</v>
      </c>
      <c r="G29" s="15"/>
      <c r="H29" s="1">
        <v>5593</v>
      </c>
      <c r="I29" s="1">
        <v>0</v>
      </c>
      <c r="J29" s="13">
        <f t="shared" si="2"/>
        <v>15034.9</v>
      </c>
      <c r="K29" s="6">
        <f t="shared" si="3"/>
        <v>0</v>
      </c>
      <c r="L29" s="6">
        <f t="shared" si="4"/>
        <v>15034.9</v>
      </c>
      <c r="M29" s="6">
        <f t="shared" si="5"/>
        <v>0</v>
      </c>
      <c r="N29" s="13">
        <f t="shared" si="6"/>
        <v>14565.1</v>
      </c>
      <c r="O29" s="6">
        <f t="shared" si="7"/>
        <v>0</v>
      </c>
      <c r="P29" s="13">
        <f t="shared" si="8"/>
        <v>14565.1</v>
      </c>
      <c r="Q29" s="6">
        <f t="shared" si="9"/>
        <v>0</v>
      </c>
    </row>
    <row r="30" spans="1:17">
      <c r="A30" s="10"/>
      <c r="B30" s="14" t="s">
        <v>25</v>
      </c>
      <c r="C30" s="6">
        <v>50</v>
      </c>
      <c r="D30" s="5">
        <v>50</v>
      </c>
      <c r="E30" s="5">
        <v>50</v>
      </c>
      <c r="F30" s="1">
        <f t="shared" si="19"/>
        <v>16125.9</v>
      </c>
      <c r="G30" s="15"/>
      <c r="H30" s="1">
        <v>15960.5</v>
      </c>
      <c r="I30" s="1">
        <v>165.4</v>
      </c>
      <c r="J30" s="13">
        <f t="shared" si="2"/>
        <v>26876.5</v>
      </c>
      <c r="K30" s="6">
        <f t="shared" si="3"/>
        <v>0</v>
      </c>
      <c r="L30" s="6">
        <f t="shared" si="4"/>
        <v>26600.799999999999</v>
      </c>
      <c r="M30" s="6">
        <f t="shared" si="5"/>
        <v>275.7</v>
      </c>
      <c r="N30" s="13">
        <f t="shared" si="6"/>
        <v>26876.5</v>
      </c>
      <c r="O30" s="6">
        <f t="shared" si="7"/>
        <v>0</v>
      </c>
      <c r="P30" s="13">
        <f t="shared" si="8"/>
        <v>26600.799999999999</v>
      </c>
      <c r="Q30" s="6">
        <f t="shared" si="9"/>
        <v>275.7</v>
      </c>
    </row>
    <row r="32" spans="1:17">
      <c r="J32" s="41"/>
    </row>
    <row r="36" spans="1:2">
      <c r="A36" s="8"/>
      <c r="B36" s="8"/>
    </row>
  </sheetData>
  <autoFilter ref="A5:Q5"/>
  <mergeCells count="10">
    <mergeCell ref="A2:Q2"/>
    <mergeCell ref="A3:A5"/>
    <mergeCell ref="B3:B5"/>
    <mergeCell ref="C3:C5"/>
    <mergeCell ref="D3:D5"/>
    <mergeCell ref="E3:E5"/>
    <mergeCell ref="F3:I4"/>
    <mergeCell ref="J3:Q3"/>
    <mergeCell ref="J4:M4"/>
    <mergeCell ref="N4:Q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5"/>
  <sheetViews>
    <sheetView tabSelected="1" zoomScale="70" zoomScaleNormal="70" workbookViewId="0">
      <pane ySplit="5" topLeftCell="A6" activePane="bottomLeft" state="frozen"/>
      <selection pane="bottomLeft" activeCell="A31" sqref="A31:XFD154"/>
    </sheetView>
  </sheetViews>
  <sheetFormatPr defaultRowHeight="15"/>
  <cols>
    <col min="1" max="1" width="5" style="18" customWidth="1"/>
    <col min="2" max="2" width="61.140625" style="16" customWidth="1"/>
    <col min="3" max="3" width="13.85546875" style="16" customWidth="1"/>
    <col min="4" max="4" width="12.140625" style="16" customWidth="1"/>
    <col min="5" max="5" width="16.42578125" style="16" customWidth="1"/>
    <col min="6" max="6" width="15.42578125" style="16" customWidth="1"/>
    <col min="7" max="7" width="13" style="16" customWidth="1"/>
    <col min="8" max="8" width="13.5703125" style="16" customWidth="1"/>
    <col min="9" max="9" width="12.7109375" style="16" customWidth="1"/>
    <col min="10" max="17" width="15.42578125" style="16" customWidth="1"/>
    <col min="18" max="16384" width="9.140625" style="16"/>
  </cols>
  <sheetData>
    <row r="1" spans="1:17">
      <c r="P1" s="19" t="s">
        <v>21</v>
      </c>
    </row>
    <row r="2" spans="1:17" ht="21.75" customHeight="1">
      <c r="A2" s="51" t="s">
        <v>42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>
      <c r="A3" s="53" t="s">
        <v>12</v>
      </c>
      <c r="B3" s="55" t="s">
        <v>1</v>
      </c>
      <c r="C3" s="55" t="s">
        <v>2</v>
      </c>
      <c r="D3" s="55" t="s">
        <v>3</v>
      </c>
      <c r="E3" s="55" t="s">
        <v>16</v>
      </c>
      <c r="F3" s="55" t="s">
        <v>35</v>
      </c>
      <c r="G3" s="55"/>
      <c r="H3" s="56"/>
      <c r="I3" s="56"/>
      <c r="J3" s="58" t="s">
        <v>9</v>
      </c>
      <c r="K3" s="58"/>
      <c r="L3" s="58"/>
      <c r="M3" s="58"/>
      <c r="N3" s="58"/>
      <c r="O3" s="58"/>
      <c r="P3" s="58"/>
      <c r="Q3" s="58"/>
    </row>
    <row r="4" spans="1:17">
      <c r="A4" s="54"/>
      <c r="B4" s="56"/>
      <c r="C4" s="56"/>
      <c r="D4" s="57"/>
      <c r="E4" s="57"/>
      <c r="F4" s="56"/>
      <c r="G4" s="56"/>
      <c r="H4" s="56"/>
      <c r="I4" s="56"/>
      <c r="J4" s="55" t="s">
        <v>17</v>
      </c>
      <c r="K4" s="55"/>
      <c r="L4" s="57"/>
      <c r="M4" s="57"/>
      <c r="N4" s="55" t="s">
        <v>5</v>
      </c>
      <c r="O4" s="55"/>
      <c r="P4" s="57"/>
      <c r="Q4" s="57"/>
    </row>
    <row r="5" spans="1:17" ht="60">
      <c r="A5" s="54"/>
      <c r="B5" s="56"/>
      <c r="C5" s="56"/>
      <c r="D5" s="57"/>
      <c r="E5" s="57"/>
      <c r="F5" s="20" t="s">
        <v>13</v>
      </c>
      <c r="G5" s="20" t="s">
        <v>11</v>
      </c>
      <c r="H5" s="20" t="s">
        <v>10</v>
      </c>
      <c r="I5" s="20" t="s">
        <v>4</v>
      </c>
      <c r="J5" s="20" t="s">
        <v>14</v>
      </c>
      <c r="K5" s="20" t="s">
        <v>31</v>
      </c>
      <c r="L5" s="20" t="s">
        <v>26</v>
      </c>
      <c r="M5" s="20" t="s">
        <v>27</v>
      </c>
      <c r="N5" s="20" t="s">
        <v>15</v>
      </c>
      <c r="O5" s="20" t="s">
        <v>28</v>
      </c>
      <c r="P5" s="20" t="s">
        <v>29</v>
      </c>
      <c r="Q5" s="20" t="s">
        <v>30</v>
      </c>
    </row>
    <row r="6" spans="1:17" s="23" customFormat="1">
      <c r="A6" s="21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  <c r="P6" s="22">
        <v>16</v>
      </c>
      <c r="Q6" s="22">
        <v>17</v>
      </c>
    </row>
    <row r="7" spans="1:17" ht="28.5">
      <c r="A7" s="24"/>
      <c r="B7" s="28" t="s">
        <v>33</v>
      </c>
      <c r="C7" s="29">
        <f>C9+C14+C20+C25</f>
        <v>272</v>
      </c>
      <c r="D7" s="29">
        <f t="shared" ref="D7:I7" si="0">D9+D14+D20+D25</f>
        <v>265</v>
      </c>
      <c r="E7" s="29">
        <f t="shared" si="0"/>
        <v>262</v>
      </c>
      <c r="F7" s="30">
        <f t="shared" si="0"/>
        <v>5838.2999999999993</v>
      </c>
      <c r="G7" s="30">
        <f t="shared" si="0"/>
        <v>0</v>
      </c>
      <c r="H7" s="30">
        <f t="shared" si="0"/>
        <v>5685.2999999999993</v>
      </c>
      <c r="I7" s="30">
        <f t="shared" si="0"/>
        <v>153</v>
      </c>
      <c r="J7" s="29">
        <f t="shared" ref="J7:J30" si="1">K7+L7+M7</f>
        <v>22283.599999999999</v>
      </c>
      <c r="K7" s="29">
        <v>0</v>
      </c>
      <c r="L7" s="29">
        <f t="shared" ref="L7:L30" si="2">ROUND(H7/E7*1000,1)</f>
        <v>21699.599999999999</v>
      </c>
      <c r="M7" s="29">
        <f t="shared" ref="M7:M30" si="3">ROUND(I7/E7*1000,1)</f>
        <v>584</v>
      </c>
      <c r="N7" s="29">
        <f t="shared" ref="N7:N30" si="4">O7+P7+Q7</f>
        <v>22031.4</v>
      </c>
      <c r="O7" s="29">
        <f t="shared" ref="O7:O30" si="5">ROUND(G7/D7*1000,1)</f>
        <v>0</v>
      </c>
      <c r="P7" s="29">
        <f t="shared" ref="P7:P30" si="6">ROUND(H7/D7*1000,1)</f>
        <v>21454</v>
      </c>
      <c r="Q7" s="29">
        <f t="shared" ref="Q7:Q30" si="7">ROUND(I7/D7*1000,1)</f>
        <v>577.4</v>
      </c>
    </row>
    <row r="8" spans="1:17">
      <c r="A8" s="17"/>
      <c r="B8" s="11" t="s">
        <v>0</v>
      </c>
      <c r="C8" s="1"/>
      <c r="D8" s="5"/>
      <c r="E8" s="5"/>
      <c r="F8" s="1"/>
      <c r="G8" s="1"/>
      <c r="H8" s="1"/>
      <c r="I8" s="1"/>
      <c r="J8" s="13"/>
      <c r="K8" s="6"/>
      <c r="L8" s="6"/>
      <c r="M8" s="6"/>
      <c r="N8" s="13"/>
      <c r="O8" s="6"/>
      <c r="P8" s="6"/>
      <c r="Q8" s="6"/>
    </row>
    <row r="9" spans="1:17">
      <c r="A9" s="17"/>
      <c r="B9" s="33" t="s">
        <v>19</v>
      </c>
      <c r="C9" s="34">
        <f>C11+C12+C13</f>
        <v>9</v>
      </c>
      <c r="D9" s="35">
        <f t="shared" ref="D9:E9" si="8">D11+D12+D13</f>
        <v>8</v>
      </c>
      <c r="E9" s="35">
        <f t="shared" si="8"/>
        <v>8</v>
      </c>
      <c r="F9" s="36">
        <f>F11+F12+F13</f>
        <v>137.4</v>
      </c>
      <c r="G9" s="36">
        <f t="shared" ref="G9:H9" si="9">G11+G12+G13</f>
        <v>0</v>
      </c>
      <c r="H9" s="36">
        <f t="shared" si="9"/>
        <v>137.4</v>
      </c>
      <c r="I9" s="36">
        <f t="shared" ref="I9" si="10">I11+I13+I12</f>
        <v>0</v>
      </c>
      <c r="J9" s="37">
        <f t="shared" si="1"/>
        <v>17175</v>
      </c>
      <c r="K9" s="34">
        <f t="shared" ref="K9:K30" si="11">ROUND(G9/E9*1000,1)</f>
        <v>0</v>
      </c>
      <c r="L9" s="34">
        <f t="shared" si="2"/>
        <v>17175</v>
      </c>
      <c r="M9" s="34">
        <f t="shared" si="3"/>
        <v>0</v>
      </c>
      <c r="N9" s="37">
        <f t="shared" si="4"/>
        <v>17175</v>
      </c>
      <c r="O9" s="34">
        <f t="shared" si="5"/>
        <v>0</v>
      </c>
      <c r="P9" s="34">
        <f t="shared" si="6"/>
        <v>17175</v>
      </c>
      <c r="Q9" s="34">
        <f t="shared" si="7"/>
        <v>0</v>
      </c>
    </row>
    <row r="10" spans="1:17">
      <c r="A10" s="17"/>
      <c r="B10" s="2" t="s">
        <v>6</v>
      </c>
      <c r="C10" s="1"/>
      <c r="D10" s="5"/>
      <c r="E10" s="5"/>
      <c r="F10" s="1"/>
      <c r="G10" s="1"/>
      <c r="H10" s="1"/>
      <c r="I10" s="1"/>
      <c r="J10" s="13"/>
      <c r="K10" s="6"/>
      <c r="L10" s="6"/>
      <c r="M10" s="6"/>
      <c r="N10" s="13"/>
      <c r="O10" s="6"/>
      <c r="P10" s="6"/>
      <c r="Q10" s="6"/>
    </row>
    <row r="11" spans="1:17">
      <c r="A11" s="17"/>
      <c r="B11" s="14" t="s">
        <v>7</v>
      </c>
      <c r="C11" s="1">
        <v>1</v>
      </c>
      <c r="D11" s="5">
        <v>0</v>
      </c>
      <c r="E11" s="5">
        <v>0</v>
      </c>
      <c r="F11" s="1">
        <f>G11+H11+I11</f>
        <v>0</v>
      </c>
      <c r="G11" s="1"/>
      <c r="H11" s="1">
        <v>0</v>
      </c>
      <c r="I11" s="1"/>
      <c r="J11" s="13">
        <v>0</v>
      </c>
      <c r="K11" s="6">
        <v>0</v>
      </c>
      <c r="L11" s="6">
        <v>0</v>
      </c>
      <c r="M11" s="6">
        <v>0</v>
      </c>
      <c r="N11" s="13">
        <v>0</v>
      </c>
      <c r="O11" s="6" t="e">
        <f t="shared" si="5"/>
        <v>#DIV/0!</v>
      </c>
      <c r="P11" s="6" t="e">
        <f t="shared" si="6"/>
        <v>#DIV/0!</v>
      </c>
      <c r="Q11" s="6" t="e">
        <f t="shared" si="7"/>
        <v>#DIV/0!</v>
      </c>
    </row>
    <row r="12" spans="1:17">
      <c r="A12" s="17"/>
      <c r="B12" s="14" t="s">
        <v>22</v>
      </c>
      <c r="C12" s="1">
        <v>6</v>
      </c>
      <c r="D12" s="5">
        <v>6</v>
      </c>
      <c r="E12" s="5">
        <v>6</v>
      </c>
      <c r="F12" s="1">
        <f t="shared" ref="F12:F13" si="12">G12+H12+I12</f>
        <v>118</v>
      </c>
      <c r="G12" s="1"/>
      <c r="H12" s="1">
        <v>118</v>
      </c>
      <c r="I12" s="1"/>
      <c r="J12" s="13">
        <f t="shared" ref="J12:J13" si="13">K12+L12+M12</f>
        <v>19666.7</v>
      </c>
      <c r="K12" s="6">
        <f t="shared" si="11"/>
        <v>0</v>
      </c>
      <c r="L12" s="6">
        <f t="shared" si="2"/>
        <v>19666.7</v>
      </c>
      <c r="M12" s="6">
        <f t="shared" ref="M12:M13" si="14">ROUND(I12/E12*1000,1)</f>
        <v>0</v>
      </c>
      <c r="N12" s="13">
        <f t="shared" si="4"/>
        <v>19666.7</v>
      </c>
      <c r="O12" s="6">
        <f t="shared" si="5"/>
        <v>0</v>
      </c>
      <c r="P12" s="6">
        <f t="shared" si="6"/>
        <v>19666.7</v>
      </c>
      <c r="Q12" s="6">
        <f t="shared" si="7"/>
        <v>0</v>
      </c>
    </row>
    <row r="13" spans="1:17">
      <c r="A13" s="17"/>
      <c r="B13" s="14" t="s">
        <v>8</v>
      </c>
      <c r="C13" s="1">
        <v>2</v>
      </c>
      <c r="D13" s="5">
        <v>2</v>
      </c>
      <c r="E13" s="5">
        <v>2</v>
      </c>
      <c r="F13" s="1">
        <f t="shared" si="12"/>
        <v>19.399999999999999</v>
      </c>
      <c r="G13" s="1"/>
      <c r="H13" s="1">
        <v>19.399999999999999</v>
      </c>
      <c r="I13" s="1"/>
      <c r="J13" s="13">
        <f t="shared" si="13"/>
        <v>9700</v>
      </c>
      <c r="K13" s="6">
        <f t="shared" si="11"/>
        <v>0</v>
      </c>
      <c r="L13" s="6">
        <f t="shared" si="2"/>
        <v>9700</v>
      </c>
      <c r="M13" s="6">
        <f t="shared" si="14"/>
        <v>0</v>
      </c>
      <c r="N13" s="13">
        <f t="shared" si="4"/>
        <v>9700</v>
      </c>
      <c r="O13" s="6">
        <f t="shared" si="5"/>
        <v>0</v>
      </c>
      <c r="P13" s="6">
        <f t="shared" si="6"/>
        <v>9700</v>
      </c>
      <c r="Q13" s="6">
        <f t="shared" si="7"/>
        <v>0</v>
      </c>
    </row>
    <row r="14" spans="1:17" ht="30">
      <c r="A14" s="17"/>
      <c r="B14" s="33" t="s">
        <v>32</v>
      </c>
      <c r="C14" s="34">
        <f>C16+C17+C18+C19</f>
        <v>66.5</v>
      </c>
      <c r="D14" s="35">
        <f t="shared" ref="D14:E14" si="15">D16+D17+D18+D19</f>
        <v>59</v>
      </c>
      <c r="E14" s="35">
        <f t="shared" si="15"/>
        <v>57</v>
      </c>
      <c r="F14" s="36">
        <f t="shared" ref="F14:I14" si="16">F16+F18+F17+F19</f>
        <v>773.7</v>
      </c>
      <c r="G14" s="36">
        <f t="shared" si="16"/>
        <v>0</v>
      </c>
      <c r="H14" s="36">
        <f>H16+H17+H18+H19</f>
        <v>773.7</v>
      </c>
      <c r="I14" s="36">
        <f t="shared" si="16"/>
        <v>0</v>
      </c>
      <c r="J14" s="37">
        <f t="shared" si="1"/>
        <v>13573.7</v>
      </c>
      <c r="K14" s="34">
        <f t="shared" si="11"/>
        <v>0</v>
      </c>
      <c r="L14" s="34">
        <f t="shared" si="2"/>
        <v>13573.7</v>
      </c>
      <c r="M14" s="34">
        <f t="shared" si="3"/>
        <v>0</v>
      </c>
      <c r="N14" s="37">
        <f t="shared" si="4"/>
        <v>13113.6</v>
      </c>
      <c r="O14" s="34">
        <f t="shared" si="5"/>
        <v>0</v>
      </c>
      <c r="P14" s="34">
        <f t="shared" si="6"/>
        <v>13113.6</v>
      </c>
      <c r="Q14" s="34">
        <f t="shared" si="7"/>
        <v>0</v>
      </c>
    </row>
    <row r="15" spans="1:17">
      <c r="A15" s="17"/>
      <c r="B15" s="2" t="s">
        <v>6</v>
      </c>
      <c r="C15" s="1"/>
      <c r="D15" s="5"/>
      <c r="E15" s="5"/>
      <c r="F15" s="1"/>
      <c r="G15" s="1"/>
      <c r="H15" s="1"/>
      <c r="I15" s="1"/>
      <c r="J15" s="13"/>
      <c r="K15" s="6"/>
      <c r="L15" s="6"/>
      <c r="M15" s="6"/>
      <c r="N15" s="13"/>
      <c r="O15" s="6"/>
      <c r="P15" s="6"/>
      <c r="Q15" s="6"/>
    </row>
    <row r="16" spans="1:17" ht="15" customHeight="1">
      <c r="A16" s="17"/>
      <c r="B16" s="14" t="s">
        <v>7</v>
      </c>
      <c r="C16" s="1">
        <v>1</v>
      </c>
      <c r="D16" s="1">
        <v>1</v>
      </c>
      <c r="E16" s="5">
        <v>1</v>
      </c>
      <c r="F16" s="1">
        <f t="shared" ref="F16" si="17">G16+H16+I16</f>
        <v>40.4</v>
      </c>
      <c r="G16" s="1"/>
      <c r="H16" s="1">
        <v>40.4</v>
      </c>
      <c r="I16" s="1"/>
      <c r="J16" s="13">
        <f t="shared" si="1"/>
        <v>40400</v>
      </c>
      <c r="K16" s="6">
        <f t="shared" si="11"/>
        <v>0</v>
      </c>
      <c r="L16" s="6">
        <f t="shared" ref="L16:M19" si="18">ROUND(H16/D16*1000,1)</f>
        <v>40400</v>
      </c>
      <c r="M16" s="6">
        <f t="shared" si="3"/>
        <v>0</v>
      </c>
      <c r="N16" s="13">
        <f t="shared" si="4"/>
        <v>40400</v>
      </c>
      <c r="O16" s="6">
        <f t="shared" si="5"/>
        <v>0</v>
      </c>
      <c r="P16" s="6">
        <f t="shared" si="6"/>
        <v>40400</v>
      </c>
      <c r="Q16" s="6">
        <f t="shared" si="7"/>
        <v>0</v>
      </c>
    </row>
    <row r="17" spans="1:17">
      <c r="A17" s="17"/>
      <c r="B17" s="14" t="s">
        <v>22</v>
      </c>
      <c r="C17" s="1">
        <v>7.5</v>
      </c>
      <c r="D17" s="1">
        <v>7</v>
      </c>
      <c r="E17" s="5">
        <v>7</v>
      </c>
      <c r="F17" s="1">
        <f>G17+H17+I17</f>
        <v>154.30000000000001</v>
      </c>
      <c r="G17" s="1"/>
      <c r="H17" s="1">
        <v>154.30000000000001</v>
      </c>
      <c r="I17" s="1"/>
      <c r="J17" s="13">
        <f t="shared" si="1"/>
        <v>22042.9</v>
      </c>
      <c r="K17" s="6">
        <f t="shared" si="11"/>
        <v>0</v>
      </c>
      <c r="L17" s="6">
        <f t="shared" ref="L17:L19" si="19">ROUND(H17/E17*1000,1)</f>
        <v>22042.9</v>
      </c>
      <c r="M17" s="6">
        <f t="shared" si="18"/>
        <v>0</v>
      </c>
      <c r="N17" s="13">
        <f t="shared" si="4"/>
        <v>22042.9</v>
      </c>
      <c r="O17" s="6">
        <f t="shared" si="5"/>
        <v>0</v>
      </c>
      <c r="P17" s="6">
        <f t="shared" si="6"/>
        <v>22042.9</v>
      </c>
      <c r="Q17" s="6">
        <f t="shared" si="7"/>
        <v>0</v>
      </c>
    </row>
    <row r="18" spans="1:17">
      <c r="A18" s="17"/>
      <c r="B18" s="14" t="s">
        <v>8</v>
      </c>
      <c r="C18" s="1">
        <v>30.5</v>
      </c>
      <c r="D18" s="1">
        <v>26</v>
      </c>
      <c r="E18" s="5">
        <v>24</v>
      </c>
      <c r="F18" s="1">
        <f t="shared" ref="F18:F19" si="20">G18+H18+I18</f>
        <v>239.3</v>
      </c>
      <c r="G18" s="1"/>
      <c r="H18" s="1">
        <v>239.3</v>
      </c>
      <c r="I18" s="1"/>
      <c r="J18" s="13">
        <f t="shared" si="1"/>
        <v>9970.7999999999993</v>
      </c>
      <c r="K18" s="6">
        <f t="shared" si="11"/>
        <v>0</v>
      </c>
      <c r="L18" s="6">
        <f t="shared" si="19"/>
        <v>9970.7999999999993</v>
      </c>
      <c r="M18" s="6">
        <f t="shared" si="18"/>
        <v>0</v>
      </c>
      <c r="N18" s="13">
        <f t="shared" si="4"/>
        <v>9203.7999999999993</v>
      </c>
      <c r="O18" s="6">
        <f t="shared" si="5"/>
        <v>0</v>
      </c>
      <c r="P18" s="6">
        <f t="shared" si="6"/>
        <v>9203.7999999999993</v>
      </c>
      <c r="Q18" s="6">
        <f t="shared" si="7"/>
        <v>0</v>
      </c>
    </row>
    <row r="19" spans="1:17">
      <c r="A19" s="17"/>
      <c r="B19" s="14" t="s">
        <v>24</v>
      </c>
      <c r="C19" s="1">
        <v>27.5</v>
      </c>
      <c r="D19" s="1">
        <v>25</v>
      </c>
      <c r="E19" s="5">
        <v>25</v>
      </c>
      <c r="F19" s="1">
        <f t="shared" si="20"/>
        <v>339.7</v>
      </c>
      <c r="G19" s="1"/>
      <c r="H19" s="1">
        <v>339.7</v>
      </c>
      <c r="I19" s="1"/>
      <c r="J19" s="13">
        <f t="shared" si="1"/>
        <v>13588</v>
      </c>
      <c r="K19" s="6">
        <f t="shared" si="11"/>
        <v>0</v>
      </c>
      <c r="L19" s="6">
        <f t="shared" si="19"/>
        <v>13588</v>
      </c>
      <c r="M19" s="6">
        <f t="shared" si="18"/>
        <v>0</v>
      </c>
      <c r="N19" s="13">
        <f t="shared" si="4"/>
        <v>13588</v>
      </c>
      <c r="O19" s="6">
        <f t="shared" si="5"/>
        <v>0</v>
      </c>
      <c r="P19" s="6">
        <f t="shared" si="6"/>
        <v>13588</v>
      </c>
      <c r="Q19" s="6">
        <f t="shared" si="7"/>
        <v>0</v>
      </c>
    </row>
    <row r="20" spans="1:17">
      <c r="A20" s="17"/>
      <c r="B20" s="39" t="s">
        <v>20</v>
      </c>
      <c r="C20" s="34">
        <f>C22+C23+C24</f>
        <v>48</v>
      </c>
      <c r="D20" s="35">
        <f t="shared" ref="D20:E20" si="21">D22+D23+D24</f>
        <v>48</v>
      </c>
      <c r="E20" s="35">
        <f t="shared" si="21"/>
        <v>48</v>
      </c>
      <c r="F20" s="36">
        <f t="shared" ref="F20:I20" si="22">F22+F24+F23</f>
        <v>1056.1999999999998</v>
      </c>
      <c r="G20" s="36">
        <f t="shared" si="22"/>
        <v>0</v>
      </c>
      <c r="H20" s="36">
        <f t="shared" si="22"/>
        <v>1056.1999999999998</v>
      </c>
      <c r="I20" s="36">
        <f t="shared" si="22"/>
        <v>0</v>
      </c>
      <c r="J20" s="37">
        <f t="shared" si="1"/>
        <v>22004.2</v>
      </c>
      <c r="K20" s="34">
        <f t="shared" si="11"/>
        <v>0</v>
      </c>
      <c r="L20" s="34">
        <f t="shared" si="2"/>
        <v>22004.2</v>
      </c>
      <c r="M20" s="34">
        <f t="shared" si="3"/>
        <v>0</v>
      </c>
      <c r="N20" s="37">
        <f t="shared" si="4"/>
        <v>22004.2</v>
      </c>
      <c r="O20" s="34">
        <f t="shared" si="5"/>
        <v>0</v>
      </c>
      <c r="P20" s="34">
        <f t="shared" si="6"/>
        <v>22004.2</v>
      </c>
      <c r="Q20" s="34">
        <f t="shared" si="7"/>
        <v>0</v>
      </c>
    </row>
    <row r="21" spans="1:17">
      <c r="A21" s="17"/>
      <c r="B21" s="2" t="s">
        <v>6</v>
      </c>
      <c r="C21" s="1"/>
      <c r="D21" s="5"/>
      <c r="E21" s="5"/>
      <c r="F21" s="1"/>
      <c r="G21" s="1"/>
      <c r="H21" s="1"/>
      <c r="I21" s="1"/>
      <c r="J21" s="13"/>
      <c r="K21" s="6"/>
      <c r="L21" s="6"/>
      <c r="M21" s="6"/>
      <c r="N21" s="13"/>
      <c r="O21" s="6"/>
      <c r="P21" s="6"/>
      <c r="Q21" s="6"/>
    </row>
    <row r="22" spans="1:17">
      <c r="A22" s="17"/>
      <c r="B22" s="14" t="s">
        <v>7</v>
      </c>
      <c r="C22" s="1">
        <v>1</v>
      </c>
      <c r="D22" s="5">
        <v>1</v>
      </c>
      <c r="E22" s="5">
        <v>1</v>
      </c>
      <c r="F22" s="1">
        <f>G22+H22+I22</f>
        <v>91.9</v>
      </c>
      <c r="G22" s="1"/>
      <c r="H22" s="1">
        <v>91.9</v>
      </c>
      <c r="I22" s="1"/>
      <c r="J22" s="13">
        <f t="shared" si="1"/>
        <v>91900</v>
      </c>
      <c r="K22" s="6">
        <f t="shared" si="11"/>
        <v>0</v>
      </c>
      <c r="L22" s="6">
        <f t="shared" si="2"/>
        <v>91900</v>
      </c>
      <c r="M22" s="6">
        <f t="shared" si="3"/>
        <v>0</v>
      </c>
      <c r="N22" s="13">
        <f t="shared" si="4"/>
        <v>91900</v>
      </c>
      <c r="O22" s="6">
        <f t="shared" si="5"/>
        <v>0</v>
      </c>
      <c r="P22" s="6">
        <f t="shared" si="6"/>
        <v>91900</v>
      </c>
      <c r="Q22" s="6">
        <f t="shared" si="7"/>
        <v>0</v>
      </c>
    </row>
    <row r="23" spans="1:17">
      <c r="A23" s="17"/>
      <c r="B23" s="14" t="s">
        <v>22</v>
      </c>
      <c r="C23" s="1">
        <v>25</v>
      </c>
      <c r="D23" s="5">
        <v>25</v>
      </c>
      <c r="E23" s="5">
        <v>25</v>
      </c>
      <c r="F23" s="1">
        <f t="shared" ref="F23:F30" si="23">G23+H23+I23</f>
        <v>314.89999999999998</v>
      </c>
      <c r="G23" s="1"/>
      <c r="H23" s="1">
        <v>314.89999999999998</v>
      </c>
      <c r="I23" s="1"/>
      <c r="J23" s="13">
        <f t="shared" si="1"/>
        <v>12596</v>
      </c>
      <c r="K23" s="6">
        <f t="shared" si="11"/>
        <v>0</v>
      </c>
      <c r="L23" s="6">
        <f t="shared" si="2"/>
        <v>12596</v>
      </c>
      <c r="M23" s="6">
        <f t="shared" si="3"/>
        <v>0</v>
      </c>
      <c r="N23" s="13">
        <f t="shared" si="4"/>
        <v>12596</v>
      </c>
      <c r="O23" s="6">
        <f t="shared" si="5"/>
        <v>0</v>
      </c>
      <c r="P23" s="6">
        <f t="shared" si="6"/>
        <v>12596</v>
      </c>
      <c r="Q23" s="6">
        <f t="shared" si="7"/>
        <v>0</v>
      </c>
    </row>
    <row r="24" spans="1:17">
      <c r="A24" s="17"/>
      <c r="B24" s="14" t="s">
        <v>8</v>
      </c>
      <c r="C24" s="1">
        <v>22</v>
      </c>
      <c r="D24" s="5">
        <v>22</v>
      </c>
      <c r="E24" s="5">
        <v>22</v>
      </c>
      <c r="F24" s="1">
        <f t="shared" si="23"/>
        <v>649.4</v>
      </c>
      <c r="G24" s="1"/>
      <c r="H24" s="1">
        <v>649.4</v>
      </c>
      <c r="I24" s="1"/>
      <c r="J24" s="13">
        <f t="shared" si="1"/>
        <v>29518.2</v>
      </c>
      <c r="K24" s="6">
        <f t="shared" si="11"/>
        <v>0</v>
      </c>
      <c r="L24" s="6">
        <f t="shared" si="2"/>
        <v>29518.2</v>
      </c>
      <c r="M24" s="6">
        <f t="shared" si="3"/>
        <v>0</v>
      </c>
      <c r="N24" s="13">
        <f t="shared" si="4"/>
        <v>29518.2</v>
      </c>
      <c r="O24" s="6">
        <f t="shared" si="5"/>
        <v>0</v>
      </c>
      <c r="P24" s="6">
        <f t="shared" si="6"/>
        <v>29518.2</v>
      </c>
      <c r="Q24" s="6">
        <f t="shared" si="7"/>
        <v>0</v>
      </c>
    </row>
    <row r="25" spans="1:17">
      <c r="A25" s="17"/>
      <c r="B25" s="40" t="s">
        <v>18</v>
      </c>
      <c r="C25" s="34">
        <f>C27+C29+C28+C30</f>
        <v>148.5</v>
      </c>
      <c r="D25" s="35">
        <f t="shared" ref="D25:E25" si="24">D27+D29+D28+D30</f>
        <v>150</v>
      </c>
      <c r="E25" s="35">
        <f t="shared" si="24"/>
        <v>149</v>
      </c>
      <c r="F25" s="36">
        <f t="shared" si="23"/>
        <v>3871</v>
      </c>
      <c r="G25" s="36"/>
      <c r="H25" s="36">
        <f>H27+H29+H28+H30</f>
        <v>3718</v>
      </c>
      <c r="I25" s="36">
        <f>I27+I29+I28+I30</f>
        <v>153</v>
      </c>
      <c r="J25" s="37">
        <f>K25+L25+M25</f>
        <v>25979.8</v>
      </c>
      <c r="K25" s="34">
        <f t="shared" ref="K25:N25" si="25">K27+K29+K28+K30</f>
        <v>0</v>
      </c>
      <c r="L25" s="34">
        <f t="shared" si="2"/>
        <v>24953</v>
      </c>
      <c r="M25" s="34">
        <f t="shared" si="3"/>
        <v>1026.8</v>
      </c>
      <c r="N25" s="37">
        <f t="shared" si="25"/>
        <v>149100</v>
      </c>
      <c r="O25" s="34">
        <f t="shared" si="5"/>
        <v>0</v>
      </c>
      <c r="P25" s="34">
        <f t="shared" si="6"/>
        <v>24786.7</v>
      </c>
      <c r="Q25" s="34">
        <f t="shared" si="7"/>
        <v>1020</v>
      </c>
    </row>
    <row r="26" spans="1:17">
      <c r="A26" s="17"/>
      <c r="B26" s="2" t="s">
        <v>6</v>
      </c>
      <c r="C26" s="6"/>
      <c r="D26" s="5"/>
      <c r="E26" s="5"/>
      <c r="F26" s="1"/>
      <c r="G26" s="15"/>
      <c r="H26" s="1"/>
      <c r="I26" s="1"/>
      <c r="J26" s="13"/>
      <c r="K26" s="6"/>
      <c r="L26" s="6"/>
      <c r="M26" s="6"/>
      <c r="N26" s="13"/>
      <c r="O26" s="6"/>
      <c r="P26" s="6"/>
      <c r="Q26" s="6"/>
    </row>
    <row r="27" spans="1:17">
      <c r="A27" s="17"/>
      <c r="B27" s="14" t="s">
        <v>7</v>
      </c>
      <c r="C27" s="6">
        <v>1</v>
      </c>
      <c r="D27" s="5">
        <v>1</v>
      </c>
      <c r="E27" s="5">
        <v>1</v>
      </c>
      <c r="F27" s="1">
        <f t="shared" si="23"/>
        <v>76.2</v>
      </c>
      <c r="G27" s="15"/>
      <c r="H27" s="1">
        <v>60.9</v>
      </c>
      <c r="I27" s="1">
        <v>15.3</v>
      </c>
      <c r="J27" s="13">
        <f t="shared" si="1"/>
        <v>76200</v>
      </c>
      <c r="K27" s="6">
        <f t="shared" si="11"/>
        <v>0</v>
      </c>
      <c r="L27" s="6">
        <f t="shared" si="2"/>
        <v>60900</v>
      </c>
      <c r="M27" s="6">
        <f t="shared" si="3"/>
        <v>15300</v>
      </c>
      <c r="N27" s="13">
        <f t="shared" si="4"/>
        <v>76200</v>
      </c>
      <c r="O27" s="6">
        <f t="shared" si="5"/>
        <v>0</v>
      </c>
      <c r="P27" s="6">
        <f t="shared" si="6"/>
        <v>60900</v>
      </c>
      <c r="Q27" s="6">
        <f t="shared" si="7"/>
        <v>15300</v>
      </c>
    </row>
    <row r="28" spans="1:17">
      <c r="A28" s="17"/>
      <c r="B28" s="14" t="s">
        <v>22</v>
      </c>
      <c r="C28" s="6">
        <v>67</v>
      </c>
      <c r="D28" s="5">
        <v>67</v>
      </c>
      <c r="E28" s="5">
        <v>67</v>
      </c>
      <c r="F28" s="1">
        <f t="shared" si="23"/>
        <v>1833.1999999999998</v>
      </c>
      <c r="G28" s="15"/>
      <c r="H28" s="1">
        <v>1711.6</v>
      </c>
      <c r="I28" s="1">
        <v>121.6</v>
      </c>
      <c r="J28" s="13">
        <f t="shared" si="1"/>
        <v>27361.200000000001</v>
      </c>
      <c r="K28" s="6">
        <f t="shared" si="11"/>
        <v>0</v>
      </c>
      <c r="L28" s="6">
        <f t="shared" si="2"/>
        <v>25546.3</v>
      </c>
      <c r="M28" s="6">
        <f t="shared" si="3"/>
        <v>1814.9</v>
      </c>
      <c r="N28" s="13">
        <f t="shared" si="4"/>
        <v>27361.200000000001</v>
      </c>
      <c r="O28" s="6">
        <f t="shared" si="5"/>
        <v>0</v>
      </c>
      <c r="P28" s="6">
        <f t="shared" si="6"/>
        <v>25546.3</v>
      </c>
      <c r="Q28" s="6">
        <f t="shared" si="7"/>
        <v>1814.9</v>
      </c>
    </row>
    <row r="29" spans="1:17">
      <c r="A29" s="17"/>
      <c r="B29" s="14" t="s">
        <v>8</v>
      </c>
      <c r="C29" s="6">
        <v>30.5</v>
      </c>
      <c r="D29" s="5">
        <v>32</v>
      </c>
      <c r="E29" s="5">
        <v>31</v>
      </c>
      <c r="F29" s="1">
        <f t="shared" si="23"/>
        <v>560.6</v>
      </c>
      <c r="G29" s="15"/>
      <c r="H29" s="1">
        <v>560.6</v>
      </c>
      <c r="I29" s="1">
        <v>0</v>
      </c>
      <c r="J29" s="13">
        <f t="shared" si="1"/>
        <v>18083.900000000001</v>
      </c>
      <c r="K29" s="6">
        <f t="shared" si="11"/>
        <v>0</v>
      </c>
      <c r="L29" s="6">
        <f t="shared" si="2"/>
        <v>18083.900000000001</v>
      </c>
      <c r="M29" s="6">
        <f t="shared" si="3"/>
        <v>0</v>
      </c>
      <c r="N29" s="13">
        <f t="shared" si="4"/>
        <v>17518.8</v>
      </c>
      <c r="O29" s="6">
        <f t="shared" si="5"/>
        <v>0</v>
      </c>
      <c r="P29" s="6">
        <f t="shared" si="6"/>
        <v>17518.8</v>
      </c>
      <c r="Q29" s="6">
        <f t="shared" si="7"/>
        <v>0</v>
      </c>
    </row>
    <row r="30" spans="1:17">
      <c r="A30" s="17"/>
      <c r="B30" s="14" t="s">
        <v>25</v>
      </c>
      <c r="C30" s="6">
        <v>50</v>
      </c>
      <c r="D30" s="5">
        <v>50</v>
      </c>
      <c r="E30" s="5">
        <v>50</v>
      </c>
      <c r="F30" s="1">
        <f t="shared" si="23"/>
        <v>1401</v>
      </c>
      <c r="G30" s="15"/>
      <c r="H30" s="1">
        <v>1384.9</v>
      </c>
      <c r="I30" s="1">
        <v>16.100000000000001</v>
      </c>
      <c r="J30" s="13">
        <f t="shared" si="1"/>
        <v>28020</v>
      </c>
      <c r="K30" s="6">
        <f t="shared" si="11"/>
        <v>0</v>
      </c>
      <c r="L30" s="6">
        <f t="shared" si="2"/>
        <v>27698</v>
      </c>
      <c r="M30" s="6">
        <f t="shared" si="3"/>
        <v>322</v>
      </c>
      <c r="N30" s="13">
        <f t="shared" si="4"/>
        <v>28020</v>
      </c>
      <c r="O30" s="6">
        <f t="shared" si="5"/>
        <v>0</v>
      </c>
      <c r="P30" s="6">
        <f t="shared" si="6"/>
        <v>27698</v>
      </c>
      <c r="Q30" s="6">
        <f t="shared" si="7"/>
        <v>322</v>
      </c>
    </row>
    <row r="35" spans="1:2">
      <c r="A35" s="26"/>
      <c r="B35" s="25"/>
    </row>
  </sheetData>
  <autoFilter ref="A5:Q30"/>
  <mergeCells count="10">
    <mergeCell ref="A2:Q2"/>
    <mergeCell ref="A3:A5"/>
    <mergeCell ref="B3:B5"/>
    <mergeCell ref="C3:C5"/>
    <mergeCell ref="D3:D5"/>
    <mergeCell ref="E3:E5"/>
    <mergeCell ref="F3:I4"/>
    <mergeCell ref="J3:Q3"/>
    <mergeCell ref="J4:M4"/>
    <mergeCell ref="N4:Q4"/>
  </mergeCells>
  <pageMargins left="0.11811023622047245" right="0.11811023622047245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 январь-декабрь</vt:lpstr>
      <vt:lpstr>декабрь</vt:lpstr>
      <vt:lpstr>' январь-декабрь'!Заголовки_для_печати</vt:lpstr>
      <vt:lpstr>декабрь!Заголовки_для_печати</vt:lpstr>
      <vt:lpstr>' январь-декабрь'!Область_печати</vt:lpstr>
      <vt:lpstr>декабрь!Область_печати</vt:lpstr>
    </vt:vector>
  </TitlesOfParts>
  <Company>ФУМ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Лена</dc:creator>
  <cp:lastModifiedBy>ПРАВО</cp:lastModifiedBy>
  <cp:lastPrinted>2016-10-04T10:58:43Z</cp:lastPrinted>
  <dcterms:created xsi:type="dcterms:W3CDTF">2009-07-03T12:44:11Z</dcterms:created>
  <dcterms:modified xsi:type="dcterms:W3CDTF">2022-09-30T10:00:23Z</dcterms:modified>
</cp:coreProperties>
</file>