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35" windowHeight="8160"/>
  </bookViews>
  <sheets>
    <sheet name="декабрь" sheetId="19" r:id="rId1"/>
    <sheet name="январь-декабрь" sheetId="20" r:id="rId2"/>
  </sheets>
  <definedNames>
    <definedName name="_xlnm._FilterDatabase" localSheetId="0" hidden="1">декабрь!$A$5:$Q$38</definedName>
    <definedName name="_xlnm._FilterDatabase" localSheetId="1" hidden="1">'январь-декабрь'!$A$5:$Q$38</definedName>
    <definedName name="_xlnm.Print_Titles" localSheetId="0">декабрь!$3:$6</definedName>
    <definedName name="_xlnm.Print_Titles" localSheetId="1">'январь-декабрь'!$3:$6</definedName>
    <definedName name="_xlnm.Print_Area" localSheetId="0">декабрь!$A$1:$Q$38</definedName>
    <definedName name="_xlnm.Print_Area" localSheetId="1">'январь-декабрь'!$A$1:$Q$38</definedName>
  </definedNames>
  <calcPr calcId="125725"/>
</workbook>
</file>

<file path=xl/calcChain.xml><?xml version="1.0" encoding="utf-8"?>
<calcChain xmlns="http://schemas.openxmlformats.org/spreadsheetml/2006/main">
  <c r="O11" i="20"/>
  <c r="P11"/>
  <c r="Q11"/>
  <c r="O12"/>
  <c r="P12"/>
  <c r="Q12"/>
  <c r="O13"/>
  <c r="P13"/>
  <c r="Q13"/>
  <c r="O14"/>
  <c r="P14"/>
  <c r="Q14"/>
  <c r="O15"/>
  <c r="P15"/>
  <c r="Q15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6"/>
  <c r="P26"/>
  <c r="Q26"/>
  <c r="O27"/>
  <c r="P27"/>
  <c r="Q27"/>
  <c r="O28"/>
  <c r="P28"/>
  <c r="Q28"/>
  <c r="O29"/>
  <c r="P29"/>
  <c r="Q29"/>
  <c r="O30"/>
  <c r="P30"/>
  <c r="Q30"/>
  <c r="O33"/>
  <c r="P33"/>
  <c r="Q33"/>
  <c r="O34"/>
  <c r="P34"/>
  <c r="Q34"/>
  <c r="O35"/>
  <c r="P35"/>
  <c r="Q35"/>
  <c r="O36"/>
  <c r="P36"/>
  <c r="Q36"/>
  <c r="O37"/>
  <c r="P37"/>
  <c r="Q37"/>
  <c r="O38"/>
  <c r="P38"/>
  <c r="Q38"/>
  <c r="K11"/>
  <c r="L11"/>
  <c r="M11"/>
  <c r="K12"/>
  <c r="L12"/>
  <c r="M12"/>
  <c r="K13"/>
  <c r="L13"/>
  <c r="M13"/>
  <c r="K14"/>
  <c r="L14"/>
  <c r="M14"/>
  <c r="K15"/>
  <c r="L15"/>
  <c r="M15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6"/>
  <c r="L26"/>
  <c r="M26"/>
  <c r="K27"/>
  <c r="L27"/>
  <c r="M27"/>
  <c r="K28"/>
  <c r="L28"/>
  <c r="M28"/>
  <c r="K29"/>
  <c r="L29"/>
  <c r="M29"/>
  <c r="K30"/>
  <c r="L30"/>
  <c r="M30"/>
  <c r="K33"/>
  <c r="L33"/>
  <c r="M33"/>
  <c r="K34"/>
  <c r="L34"/>
  <c r="M34"/>
  <c r="K35"/>
  <c r="L35"/>
  <c r="M35"/>
  <c r="K36"/>
  <c r="L36"/>
  <c r="M36"/>
  <c r="K37"/>
  <c r="L37"/>
  <c r="M37"/>
  <c r="K38"/>
  <c r="L38"/>
  <c r="M38"/>
  <c r="F23" l="1"/>
  <c r="F22"/>
  <c r="F21"/>
  <c r="F20"/>
  <c r="F19"/>
  <c r="F18"/>
  <c r="E9"/>
  <c r="E16"/>
  <c r="E24"/>
  <c r="E31"/>
  <c r="F13"/>
  <c r="F14"/>
  <c r="F15"/>
  <c r="F12"/>
  <c r="E7" l="1"/>
  <c r="J12"/>
  <c r="J15"/>
  <c r="J14"/>
  <c r="J13"/>
  <c r="F11" l="1"/>
  <c r="E31" i="19" l="1"/>
  <c r="D31"/>
  <c r="C31"/>
  <c r="E24"/>
  <c r="D24"/>
  <c r="C24"/>
  <c r="E16"/>
  <c r="D16"/>
  <c r="C16"/>
  <c r="J22" i="20" l="1"/>
  <c r="D24" l="1"/>
  <c r="C24"/>
  <c r="E9" i="19" l="1"/>
  <c r="D9"/>
  <c r="C9"/>
  <c r="C9" i="20"/>
  <c r="D9"/>
  <c r="N38" l="1"/>
  <c r="J38"/>
  <c r="F38"/>
  <c r="N37"/>
  <c r="J37"/>
  <c r="F37"/>
  <c r="N36"/>
  <c r="J36"/>
  <c r="F36"/>
  <c r="F35"/>
  <c r="N34"/>
  <c r="J34"/>
  <c r="F34"/>
  <c r="N33"/>
  <c r="J33"/>
  <c r="F33"/>
  <c r="I31"/>
  <c r="H31"/>
  <c r="G31"/>
  <c r="D31"/>
  <c r="C31"/>
  <c r="N30"/>
  <c r="J30"/>
  <c r="F30"/>
  <c r="N29"/>
  <c r="F29"/>
  <c r="F28"/>
  <c r="N27"/>
  <c r="J27"/>
  <c r="F27"/>
  <c r="N26"/>
  <c r="J26"/>
  <c r="F26"/>
  <c r="I24"/>
  <c r="H24"/>
  <c r="G24"/>
  <c r="N23"/>
  <c r="J23"/>
  <c r="J21"/>
  <c r="N20"/>
  <c r="J20"/>
  <c r="N19"/>
  <c r="J19"/>
  <c r="I16"/>
  <c r="H16"/>
  <c r="G16"/>
  <c r="D16"/>
  <c r="C16"/>
  <c r="N15"/>
  <c r="N13"/>
  <c r="N12"/>
  <c r="N11"/>
  <c r="I9"/>
  <c r="H9"/>
  <c r="G9"/>
  <c r="F27" i="19"/>
  <c r="F28"/>
  <c r="F29"/>
  <c r="F30"/>
  <c r="O9" i="20" l="1"/>
  <c r="K9"/>
  <c r="P24"/>
  <c r="L24"/>
  <c r="Q16"/>
  <c r="M16"/>
  <c r="O24"/>
  <c r="K24"/>
  <c r="Q9"/>
  <c r="M9"/>
  <c r="P16"/>
  <c r="L16"/>
  <c r="Q31"/>
  <c r="M31"/>
  <c r="O31"/>
  <c r="K31"/>
  <c r="P9"/>
  <c r="L9"/>
  <c r="O16"/>
  <c r="K16"/>
  <c r="Q24"/>
  <c r="M24"/>
  <c r="P31"/>
  <c r="L31"/>
  <c r="H7"/>
  <c r="I7"/>
  <c r="C7"/>
  <c r="F31"/>
  <c r="F9"/>
  <c r="D7"/>
  <c r="F24"/>
  <c r="J18"/>
  <c r="N21"/>
  <c r="J28"/>
  <c r="J11"/>
  <c r="N14"/>
  <c r="N18"/>
  <c r="F16"/>
  <c r="N22"/>
  <c r="N28"/>
  <c r="J29"/>
  <c r="J35"/>
  <c r="G7"/>
  <c r="N35"/>
  <c r="O11" i="19"/>
  <c r="P11"/>
  <c r="Q11"/>
  <c r="O12"/>
  <c r="P12"/>
  <c r="Q12"/>
  <c r="O13"/>
  <c r="P13"/>
  <c r="Q13"/>
  <c r="O14"/>
  <c r="P14"/>
  <c r="Q14"/>
  <c r="O15"/>
  <c r="P15"/>
  <c r="Q15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6"/>
  <c r="P26"/>
  <c r="Q26"/>
  <c r="O27"/>
  <c r="P27"/>
  <c r="Q27"/>
  <c r="O28"/>
  <c r="P28"/>
  <c r="Q28"/>
  <c r="O29"/>
  <c r="P29"/>
  <c r="Q29"/>
  <c r="O30"/>
  <c r="P30"/>
  <c r="Q30"/>
  <c r="O33"/>
  <c r="P33"/>
  <c r="Q33"/>
  <c r="O34"/>
  <c r="P34"/>
  <c r="Q34"/>
  <c r="O35"/>
  <c r="P35"/>
  <c r="Q35"/>
  <c r="O36"/>
  <c r="P36"/>
  <c r="Q36"/>
  <c r="O37"/>
  <c r="P37"/>
  <c r="Q37"/>
  <c r="O38"/>
  <c r="P38"/>
  <c r="Q38"/>
  <c r="K11"/>
  <c r="L11"/>
  <c r="M11"/>
  <c r="K12"/>
  <c r="L12"/>
  <c r="M12"/>
  <c r="K13"/>
  <c r="L13"/>
  <c r="M13"/>
  <c r="K14"/>
  <c r="L14"/>
  <c r="M14"/>
  <c r="K15"/>
  <c r="L15"/>
  <c r="M15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6"/>
  <c r="L26"/>
  <c r="M26"/>
  <c r="K27"/>
  <c r="L27"/>
  <c r="M27"/>
  <c r="K28"/>
  <c r="L28"/>
  <c r="M28"/>
  <c r="K29"/>
  <c r="L29"/>
  <c r="M29"/>
  <c r="K30"/>
  <c r="L30"/>
  <c r="M30"/>
  <c r="K33"/>
  <c r="L33"/>
  <c r="M33"/>
  <c r="K34"/>
  <c r="L34"/>
  <c r="M34"/>
  <c r="K35"/>
  <c r="L35"/>
  <c r="M35"/>
  <c r="K36"/>
  <c r="L36"/>
  <c r="M36"/>
  <c r="K37"/>
  <c r="L37"/>
  <c r="M37"/>
  <c r="K38"/>
  <c r="L38"/>
  <c r="M38"/>
  <c r="F34"/>
  <c r="F35"/>
  <c r="F36"/>
  <c r="F37"/>
  <c r="F38"/>
  <c r="F19"/>
  <c r="F20"/>
  <c r="F21"/>
  <c r="F22"/>
  <c r="F23"/>
  <c r="F12"/>
  <c r="F13"/>
  <c r="F14"/>
  <c r="F15"/>
  <c r="G31"/>
  <c r="H31"/>
  <c r="I31"/>
  <c r="G24"/>
  <c r="H24"/>
  <c r="I24"/>
  <c r="G16"/>
  <c r="H16"/>
  <c r="I16"/>
  <c r="G9"/>
  <c r="H9"/>
  <c r="I9"/>
  <c r="Q7" i="20" l="1"/>
  <c r="M7"/>
  <c r="O7"/>
  <c r="K7"/>
  <c r="P7"/>
  <c r="L7"/>
  <c r="N9"/>
  <c r="J9"/>
  <c r="J24"/>
  <c r="F7"/>
  <c r="N31"/>
  <c r="N24"/>
  <c r="J16"/>
  <c r="N16"/>
  <c r="J31"/>
  <c r="K24" i="19"/>
  <c r="M16"/>
  <c r="N26"/>
  <c r="Q9"/>
  <c r="J23"/>
  <c r="J15"/>
  <c r="N13"/>
  <c r="Q24"/>
  <c r="O24"/>
  <c r="N22"/>
  <c r="N18"/>
  <c r="M31"/>
  <c r="J38"/>
  <c r="J37"/>
  <c r="N35"/>
  <c r="J34"/>
  <c r="J33"/>
  <c r="P31"/>
  <c r="N36"/>
  <c r="K31"/>
  <c r="L31"/>
  <c r="O31"/>
  <c r="Q31"/>
  <c r="J28"/>
  <c r="N27"/>
  <c r="J29"/>
  <c r="M24"/>
  <c r="N30"/>
  <c r="P24"/>
  <c r="K16"/>
  <c r="J20"/>
  <c r="J19"/>
  <c r="N21"/>
  <c r="Q16"/>
  <c r="P16"/>
  <c r="J14"/>
  <c r="M9"/>
  <c r="L9"/>
  <c r="J11"/>
  <c r="N12"/>
  <c r="P9"/>
  <c r="O9"/>
  <c r="O16"/>
  <c r="J36"/>
  <c r="J27"/>
  <c r="J22"/>
  <c r="J18"/>
  <c r="J13"/>
  <c r="N38"/>
  <c r="N34"/>
  <c r="N29"/>
  <c r="N20"/>
  <c r="N15"/>
  <c r="N11"/>
  <c r="L16"/>
  <c r="L24"/>
  <c r="K9"/>
  <c r="J35"/>
  <c r="J30"/>
  <c r="J26"/>
  <c r="J21"/>
  <c r="J12"/>
  <c r="N37"/>
  <c r="N33"/>
  <c r="N28"/>
  <c r="N23"/>
  <c r="N19"/>
  <c r="N14"/>
  <c r="J7" i="20" l="1"/>
  <c r="N7"/>
  <c r="N24" i="19"/>
  <c r="J24"/>
  <c r="J16"/>
  <c r="J31"/>
  <c r="N31"/>
  <c r="N16"/>
  <c r="J9"/>
  <c r="N9"/>
  <c r="F11"/>
  <c r="F9" s="1"/>
  <c r="F33" l="1"/>
  <c r="F31" s="1"/>
  <c r="F26"/>
  <c r="F24" s="1"/>
  <c r="F18"/>
  <c r="F16" s="1"/>
  <c r="C7" l="1"/>
  <c r="E7"/>
  <c r="D7"/>
  <c r="I7"/>
  <c r="H7"/>
  <c r="G7"/>
  <c r="M7" l="1"/>
  <c r="Q7"/>
  <c r="L7"/>
  <c r="P7"/>
  <c r="O7"/>
  <c r="K7"/>
  <c r="F7"/>
  <c r="N7" l="1"/>
  <c r="J7"/>
</calcChain>
</file>

<file path=xl/sharedStrings.xml><?xml version="1.0" encoding="utf-8"?>
<sst xmlns="http://schemas.openxmlformats.org/spreadsheetml/2006/main" count="105" uniqueCount="45">
  <si>
    <t xml:space="preserve">     в том числе:</t>
  </si>
  <si>
    <t>Наименование ГРБС</t>
  </si>
  <si>
    <t>Штатная численность</t>
  </si>
  <si>
    <t>Физические лица</t>
  </si>
  <si>
    <t>Внебюджет</t>
  </si>
  <si>
    <t>На физические лица</t>
  </si>
  <si>
    <t>в том числе:</t>
  </si>
  <si>
    <t>руководящие работники</t>
  </si>
  <si>
    <t>административно-хозяйственный и прочий персонал</t>
  </si>
  <si>
    <t>Средняя заработная плата (руб.)</t>
  </si>
  <si>
    <t>Бюджет мо</t>
  </si>
  <si>
    <t>Областной бюджет</t>
  </si>
  <si>
    <t>№ п/п</t>
  </si>
  <si>
    <t>ВСЕГО: (гр.7+гр.8+гр.9)</t>
  </si>
  <si>
    <t>ВСЕГО: (гр.11+гр.12+гр.13)</t>
  </si>
  <si>
    <t>ВСЕГО:                     (гр.15+гр.16+гр.17)</t>
  </si>
  <si>
    <t>Среднесписочная численность (без внешних совместителей)</t>
  </si>
  <si>
    <t>На среднесписочную численность (без внешних совместителей)</t>
  </si>
  <si>
    <t>МБУ "Управление гражданской защиты города Ульяновска"</t>
  </si>
  <si>
    <t>МБУ "Дирекция единого заказчика"</t>
  </si>
  <si>
    <t>МБУ"Контакт-центр при Главе города Ульяновска"</t>
  </si>
  <si>
    <t>Приложение №2</t>
  </si>
  <si>
    <t>инженерно-технические работники</t>
  </si>
  <si>
    <t>рабочие зелёного хозяйства</t>
  </si>
  <si>
    <t>спасатели</t>
  </si>
  <si>
    <t xml:space="preserve">    МБУ "Городская специализированная похоронная служба г.Ульяновска"</t>
  </si>
  <si>
    <t>Управление жилищно-коммунального хозяйства администрации города Ульяновска</t>
  </si>
  <si>
    <t>заместитель руководителя</t>
  </si>
  <si>
    <t>главный бухгалтер</t>
  </si>
  <si>
    <t>ФОТ  без начислений на оплату труда  (тыс. руб.)</t>
  </si>
  <si>
    <t>Областной бюджет(гр.7/гр.5)/* 1000</t>
  </si>
  <si>
    <t>Бюджет  МО(гр.8/гр.5)/* 1000</t>
  </si>
  <si>
    <t>Внебюджет (гр.9/гр.5/*1000)</t>
  </si>
  <si>
    <t>Бюджет МО (гр.8/гр.4)/*    1000</t>
  </si>
  <si>
    <t>Внебюджет (гр.9/4/*1000)</t>
  </si>
  <si>
    <t>Областной бюджет(гр.7/гр.4)/*1000</t>
  </si>
  <si>
    <t>ФОТ без начислений на оплату труда  (тыс. руб.)</t>
  </si>
  <si>
    <t>Областной бюджет(гр.7/гр.5)11*1000</t>
  </si>
  <si>
    <t>Бюджет  МО(гр.8/гр.5)/11* 1000</t>
  </si>
  <si>
    <t>Внебюджет (гр.9/гр.5/11*1000)</t>
  </si>
  <si>
    <t>Областной бюджет(гр.7/гр.4)/11*1000</t>
  </si>
  <si>
    <t>Бюджет МО (гр.8/гр.4)/11*    1000</t>
  </si>
  <si>
    <t>Внебюджет (гр.9/4/11*1000)</t>
  </si>
  <si>
    <t>Информация о  средней заработной плате за 2017 год по муниципальному образованию "город Ульяновск"</t>
  </si>
  <si>
    <t>Информация о  средней заработной плате за декабрь по муниципальному образованию "город Ульяновск"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</si>
</sst>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57">
    <xf numFmtId="0" fontId="0" fillId="0" borderId="0" xfId="0"/>
    <xf numFmtId="164" fontId="1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/>
    <xf numFmtId="4" fontId="2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4" fontId="5" fillId="0" borderId="0" xfId="0" applyNumberFormat="1" applyFont="1" applyFill="1"/>
    <xf numFmtId="1" fontId="2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/>
    <xf numFmtId="4" fontId="1" fillId="0" borderId="0" xfId="0" applyNumberFormat="1" applyFont="1" applyFill="1" applyAlignment="1"/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5" fillId="0" borderId="0" xfId="0" applyNumberFormat="1" applyFont="1" applyFill="1"/>
    <xf numFmtId="1" fontId="2" fillId="0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/>
    <xf numFmtId="164" fontId="2" fillId="3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wrapText="1"/>
    </xf>
    <xf numFmtId="164" fontId="1" fillId="5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3" fontId="1" fillId="4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mruColors>
      <color rgb="FFDBEEF3"/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topLeftCell="B1" workbookViewId="0">
      <pane ySplit="5" topLeftCell="A27" activePane="bottomLeft" state="frozen"/>
      <selection pane="bottomLeft" activeCell="B39" sqref="A39:XFD218"/>
    </sheetView>
  </sheetViews>
  <sheetFormatPr defaultRowHeight="15"/>
  <cols>
    <col min="1" max="1" width="5" style="9" customWidth="1"/>
    <col min="2" max="2" width="61.140625" style="7" customWidth="1"/>
    <col min="3" max="3" width="13.85546875" style="7" customWidth="1"/>
    <col min="4" max="4" width="12.140625" style="7" customWidth="1"/>
    <col min="5" max="5" width="16.42578125" style="7" customWidth="1"/>
    <col min="6" max="6" width="14.7109375" style="27" customWidth="1"/>
    <col min="7" max="7" width="13" style="27" customWidth="1"/>
    <col min="8" max="8" width="13.5703125" style="27" customWidth="1"/>
    <col min="9" max="9" width="12.7109375" style="27" customWidth="1"/>
    <col min="10" max="17" width="15.42578125" style="7" customWidth="1"/>
    <col min="18" max="16384" width="9.140625" style="7"/>
  </cols>
  <sheetData>
    <row r="1" spans="1:17">
      <c r="P1" s="10" t="s">
        <v>21</v>
      </c>
    </row>
    <row r="2" spans="1:17" ht="21.75" customHeight="1">
      <c r="A2" s="45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>
      <c r="A3" s="47" t="s">
        <v>12</v>
      </c>
      <c r="B3" s="49" t="s">
        <v>1</v>
      </c>
      <c r="C3" s="49" t="s">
        <v>2</v>
      </c>
      <c r="D3" s="49" t="s">
        <v>3</v>
      </c>
      <c r="E3" s="49" t="s">
        <v>16</v>
      </c>
      <c r="F3" s="52" t="s">
        <v>36</v>
      </c>
      <c r="G3" s="52"/>
      <c r="H3" s="53"/>
      <c r="I3" s="53"/>
      <c r="J3" s="54" t="s">
        <v>9</v>
      </c>
      <c r="K3" s="54"/>
      <c r="L3" s="54"/>
      <c r="M3" s="54"/>
      <c r="N3" s="54"/>
      <c r="O3" s="54"/>
      <c r="P3" s="54"/>
      <c r="Q3" s="54"/>
    </row>
    <row r="4" spans="1:17">
      <c r="A4" s="48"/>
      <c r="B4" s="50"/>
      <c r="C4" s="50"/>
      <c r="D4" s="51"/>
      <c r="E4" s="51"/>
      <c r="F4" s="53"/>
      <c r="G4" s="53"/>
      <c r="H4" s="53"/>
      <c r="I4" s="53"/>
      <c r="J4" s="49" t="s">
        <v>17</v>
      </c>
      <c r="K4" s="49"/>
      <c r="L4" s="51"/>
      <c r="M4" s="51"/>
      <c r="N4" s="49" t="s">
        <v>5</v>
      </c>
      <c r="O4" s="49"/>
      <c r="P4" s="51"/>
      <c r="Q4" s="51"/>
    </row>
    <row r="5" spans="1:17" ht="45">
      <c r="A5" s="48"/>
      <c r="B5" s="50"/>
      <c r="C5" s="50"/>
      <c r="D5" s="51"/>
      <c r="E5" s="51"/>
      <c r="F5" s="28" t="s">
        <v>13</v>
      </c>
      <c r="G5" s="28" t="s">
        <v>11</v>
      </c>
      <c r="H5" s="28" t="s">
        <v>10</v>
      </c>
      <c r="I5" s="28" t="s">
        <v>4</v>
      </c>
      <c r="J5" s="11" t="s">
        <v>14</v>
      </c>
      <c r="K5" s="26" t="s">
        <v>30</v>
      </c>
      <c r="L5" s="26" t="s">
        <v>31</v>
      </c>
      <c r="M5" s="26" t="s">
        <v>32</v>
      </c>
      <c r="N5" s="11" t="s">
        <v>15</v>
      </c>
      <c r="O5" s="26" t="s">
        <v>35</v>
      </c>
      <c r="P5" s="26" t="s">
        <v>33</v>
      </c>
      <c r="Q5" s="26" t="s">
        <v>34</v>
      </c>
    </row>
    <row r="6" spans="1:17" s="14" customForma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</row>
    <row r="7" spans="1:17" ht="28.5">
      <c r="A7" s="15">
        <v>2</v>
      </c>
      <c r="B7" s="16" t="s">
        <v>26</v>
      </c>
      <c r="C7" s="18">
        <f>C9+C16+C24+C31</f>
        <v>256.25</v>
      </c>
      <c r="D7" s="18">
        <f t="shared" ref="D7:I7" si="0">D9+D16+D24+D31</f>
        <v>247</v>
      </c>
      <c r="E7" s="42">
        <f t="shared" si="0"/>
        <v>248</v>
      </c>
      <c r="F7" s="18">
        <f t="shared" si="0"/>
        <v>5434.7999999999993</v>
      </c>
      <c r="G7" s="18">
        <f t="shared" si="0"/>
        <v>0</v>
      </c>
      <c r="H7" s="18">
        <f t="shared" si="0"/>
        <v>5240.7</v>
      </c>
      <c r="I7" s="18">
        <f t="shared" si="0"/>
        <v>194.09999999999997</v>
      </c>
      <c r="J7" s="17">
        <f t="shared" ref="J7:J38" si="1">K7+L7+M7</f>
        <v>21914.600000000002</v>
      </c>
      <c r="K7" s="17">
        <f t="shared" ref="K7:K38" si="2">ROUND(G7/E7*1000,1)</f>
        <v>0</v>
      </c>
      <c r="L7" s="17">
        <f t="shared" ref="L7:L38" si="3">ROUND(H7/E7*1000,1)</f>
        <v>21131.9</v>
      </c>
      <c r="M7" s="17">
        <f t="shared" ref="M7:M38" si="4">ROUND(I7/E7*1000,1)</f>
        <v>782.7</v>
      </c>
      <c r="N7" s="17">
        <f t="shared" ref="N7:N38" si="5">O7+P7+Q7</f>
        <v>22003.200000000001</v>
      </c>
      <c r="O7" s="17">
        <f t="shared" ref="O7:O38" si="6">ROUND(G7/D7*1000,1)</f>
        <v>0</v>
      </c>
      <c r="P7" s="17">
        <f t="shared" ref="P7:P38" si="7">ROUND(H7/D7*1000,1)</f>
        <v>21217.4</v>
      </c>
      <c r="Q7" s="17">
        <f t="shared" ref="Q7:Q38" si="8">ROUND(I7/D7*1000,1)</f>
        <v>785.8</v>
      </c>
    </row>
    <row r="8" spans="1:17">
      <c r="A8" s="8"/>
      <c r="B8" s="4" t="s">
        <v>0</v>
      </c>
      <c r="C8" s="1"/>
      <c r="D8" s="1"/>
      <c r="E8" s="40"/>
      <c r="F8" s="1"/>
      <c r="G8" s="1"/>
      <c r="H8" s="1"/>
      <c r="I8" s="1"/>
      <c r="J8" s="5"/>
      <c r="K8" s="3"/>
      <c r="L8" s="3"/>
      <c r="M8" s="3"/>
      <c r="N8" s="5"/>
      <c r="O8" s="3"/>
      <c r="P8" s="3"/>
      <c r="Q8" s="3"/>
    </row>
    <row r="9" spans="1:17" hidden="1">
      <c r="A9" s="8"/>
      <c r="B9" s="19" t="s">
        <v>19</v>
      </c>
      <c r="C9" s="21">
        <f>SUM(C11:C15)</f>
        <v>0</v>
      </c>
      <c r="D9" s="21">
        <f t="shared" ref="D9:E9" si="9">SUM(D11:D15)</f>
        <v>0</v>
      </c>
      <c r="E9" s="41">
        <f t="shared" si="9"/>
        <v>0</v>
      </c>
      <c r="F9" s="21">
        <f t="shared" ref="F9:I9" si="10">SUM(F11:F15)</f>
        <v>0</v>
      </c>
      <c r="G9" s="21">
        <f t="shared" si="10"/>
        <v>0</v>
      </c>
      <c r="H9" s="21">
        <f t="shared" si="10"/>
        <v>0</v>
      </c>
      <c r="I9" s="21">
        <f t="shared" si="10"/>
        <v>0</v>
      </c>
      <c r="J9" s="22" t="e">
        <f t="shared" si="1"/>
        <v>#DIV/0!</v>
      </c>
      <c r="K9" s="20" t="e">
        <f t="shared" si="2"/>
        <v>#DIV/0!</v>
      </c>
      <c r="L9" s="20" t="e">
        <f t="shared" si="3"/>
        <v>#DIV/0!</v>
      </c>
      <c r="M9" s="20" t="e">
        <f t="shared" si="4"/>
        <v>#DIV/0!</v>
      </c>
      <c r="N9" s="22" t="e">
        <f t="shared" si="5"/>
        <v>#DIV/0!</v>
      </c>
      <c r="O9" s="20" t="e">
        <f t="shared" si="6"/>
        <v>#DIV/0!</v>
      </c>
      <c r="P9" s="20" t="e">
        <f t="shared" si="7"/>
        <v>#DIV/0!</v>
      </c>
      <c r="Q9" s="20" t="e">
        <f t="shared" si="8"/>
        <v>#DIV/0!</v>
      </c>
    </row>
    <row r="10" spans="1:17" hidden="1">
      <c r="A10" s="8"/>
      <c r="B10" s="2" t="s">
        <v>6</v>
      </c>
      <c r="C10" s="1"/>
      <c r="D10" s="1"/>
      <c r="E10" s="40"/>
      <c r="F10" s="1"/>
      <c r="G10" s="1"/>
      <c r="H10" s="1"/>
      <c r="I10" s="1"/>
      <c r="J10" s="5"/>
      <c r="K10" s="3"/>
      <c r="L10" s="3"/>
      <c r="M10" s="3"/>
      <c r="N10" s="5"/>
      <c r="O10" s="3"/>
      <c r="P10" s="3"/>
      <c r="Q10" s="3"/>
    </row>
    <row r="11" spans="1:17" hidden="1">
      <c r="A11" s="8"/>
      <c r="B11" s="6" t="s">
        <v>7</v>
      </c>
      <c r="C11" s="1"/>
      <c r="D11" s="1"/>
      <c r="E11" s="40"/>
      <c r="F11" s="1">
        <f>G11+H11+I11</f>
        <v>0</v>
      </c>
      <c r="G11" s="1"/>
      <c r="H11" s="1">
        <v>0</v>
      </c>
      <c r="I11" s="1"/>
      <c r="J11" s="5" t="e">
        <f t="shared" si="1"/>
        <v>#DIV/0!</v>
      </c>
      <c r="K11" s="3" t="e">
        <f t="shared" si="2"/>
        <v>#DIV/0!</v>
      </c>
      <c r="L11" s="3" t="e">
        <f t="shared" si="3"/>
        <v>#DIV/0!</v>
      </c>
      <c r="M11" s="3" t="e">
        <f t="shared" si="4"/>
        <v>#DIV/0!</v>
      </c>
      <c r="N11" s="5" t="e">
        <f t="shared" si="5"/>
        <v>#DIV/0!</v>
      </c>
      <c r="O11" s="3" t="e">
        <f t="shared" si="6"/>
        <v>#DIV/0!</v>
      </c>
      <c r="P11" s="3" t="e">
        <f t="shared" si="7"/>
        <v>#DIV/0!</v>
      </c>
      <c r="Q11" s="3" t="e">
        <f t="shared" si="8"/>
        <v>#DIV/0!</v>
      </c>
    </row>
    <row r="12" spans="1:17" hidden="1">
      <c r="A12" s="8"/>
      <c r="B12" s="6" t="s">
        <v>27</v>
      </c>
      <c r="C12" s="1"/>
      <c r="D12" s="1"/>
      <c r="E12" s="40"/>
      <c r="F12" s="1">
        <f t="shared" ref="F12:F15" si="11">G12+H12+I12</f>
        <v>0</v>
      </c>
      <c r="G12" s="1"/>
      <c r="H12" s="1"/>
      <c r="I12" s="1"/>
      <c r="J12" s="5" t="e">
        <f t="shared" si="1"/>
        <v>#DIV/0!</v>
      </c>
      <c r="K12" s="3" t="e">
        <f t="shared" si="2"/>
        <v>#DIV/0!</v>
      </c>
      <c r="L12" s="3" t="e">
        <f t="shared" si="3"/>
        <v>#DIV/0!</v>
      </c>
      <c r="M12" s="3" t="e">
        <f t="shared" si="4"/>
        <v>#DIV/0!</v>
      </c>
      <c r="N12" s="5" t="e">
        <f t="shared" si="5"/>
        <v>#DIV/0!</v>
      </c>
      <c r="O12" s="3" t="e">
        <f t="shared" si="6"/>
        <v>#DIV/0!</v>
      </c>
      <c r="P12" s="3" t="e">
        <f t="shared" si="7"/>
        <v>#DIV/0!</v>
      </c>
      <c r="Q12" s="3" t="e">
        <f t="shared" si="8"/>
        <v>#DIV/0!</v>
      </c>
    </row>
    <row r="13" spans="1:17" hidden="1">
      <c r="A13" s="8"/>
      <c r="B13" s="6" t="s">
        <v>28</v>
      </c>
      <c r="C13" s="1"/>
      <c r="D13" s="1"/>
      <c r="E13" s="40"/>
      <c r="F13" s="1">
        <f t="shared" si="11"/>
        <v>0</v>
      </c>
      <c r="G13" s="1"/>
      <c r="H13" s="1">
        <v>0</v>
      </c>
      <c r="I13" s="1"/>
      <c r="J13" s="5" t="e">
        <f t="shared" si="1"/>
        <v>#DIV/0!</v>
      </c>
      <c r="K13" s="3" t="e">
        <f t="shared" si="2"/>
        <v>#DIV/0!</v>
      </c>
      <c r="L13" s="3" t="e">
        <f t="shared" si="3"/>
        <v>#DIV/0!</v>
      </c>
      <c r="M13" s="3" t="e">
        <f t="shared" si="4"/>
        <v>#DIV/0!</v>
      </c>
      <c r="N13" s="5" t="e">
        <f t="shared" si="5"/>
        <v>#DIV/0!</v>
      </c>
      <c r="O13" s="3" t="e">
        <f t="shared" si="6"/>
        <v>#DIV/0!</v>
      </c>
      <c r="P13" s="3" t="e">
        <f t="shared" si="7"/>
        <v>#DIV/0!</v>
      </c>
      <c r="Q13" s="3" t="e">
        <f t="shared" si="8"/>
        <v>#DIV/0!</v>
      </c>
    </row>
    <row r="14" spans="1:17" hidden="1">
      <c r="A14" s="8"/>
      <c r="B14" s="6" t="s">
        <v>22</v>
      </c>
      <c r="C14" s="1"/>
      <c r="D14" s="1"/>
      <c r="E14" s="40"/>
      <c r="F14" s="1">
        <f t="shared" si="11"/>
        <v>0</v>
      </c>
      <c r="G14" s="1"/>
      <c r="H14" s="1">
        <v>0</v>
      </c>
      <c r="I14" s="1"/>
      <c r="J14" s="5" t="e">
        <f t="shared" si="1"/>
        <v>#DIV/0!</v>
      </c>
      <c r="K14" s="3" t="e">
        <f t="shared" si="2"/>
        <v>#DIV/0!</v>
      </c>
      <c r="L14" s="3" t="e">
        <f t="shared" si="3"/>
        <v>#DIV/0!</v>
      </c>
      <c r="M14" s="3" t="e">
        <f t="shared" si="4"/>
        <v>#DIV/0!</v>
      </c>
      <c r="N14" s="5" t="e">
        <f t="shared" si="5"/>
        <v>#DIV/0!</v>
      </c>
      <c r="O14" s="3" t="e">
        <f t="shared" si="6"/>
        <v>#DIV/0!</v>
      </c>
      <c r="P14" s="3" t="e">
        <f t="shared" si="7"/>
        <v>#DIV/0!</v>
      </c>
      <c r="Q14" s="3" t="e">
        <f t="shared" si="8"/>
        <v>#DIV/0!</v>
      </c>
    </row>
    <row r="15" spans="1:17" hidden="1">
      <c r="A15" s="8"/>
      <c r="B15" s="6" t="s">
        <v>8</v>
      </c>
      <c r="C15" s="1"/>
      <c r="D15" s="1"/>
      <c r="E15" s="40"/>
      <c r="F15" s="1">
        <f t="shared" si="11"/>
        <v>0</v>
      </c>
      <c r="G15" s="1"/>
      <c r="H15" s="1">
        <v>0</v>
      </c>
      <c r="I15" s="1"/>
      <c r="J15" s="5" t="e">
        <f t="shared" si="1"/>
        <v>#DIV/0!</v>
      </c>
      <c r="K15" s="3" t="e">
        <f t="shared" si="2"/>
        <v>#DIV/0!</v>
      </c>
      <c r="L15" s="3" t="e">
        <f t="shared" si="3"/>
        <v>#DIV/0!</v>
      </c>
      <c r="M15" s="3" t="e">
        <f t="shared" si="4"/>
        <v>#DIV/0!</v>
      </c>
      <c r="N15" s="5" t="e">
        <f t="shared" si="5"/>
        <v>#DIV/0!</v>
      </c>
      <c r="O15" s="3" t="e">
        <f t="shared" si="6"/>
        <v>#DIV/0!</v>
      </c>
      <c r="P15" s="3" t="e">
        <f t="shared" si="7"/>
        <v>#DIV/0!</v>
      </c>
      <c r="Q15" s="3" t="e">
        <f t="shared" si="8"/>
        <v>#DIV/0!</v>
      </c>
    </row>
    <row r="16" spans="1:17" ht="30">
      <c r="A16" s="8"/>
      <c r="B16" s="19" t="s">
        <v>25</v>
      </c>
      <c r="C16" s="21">
        <f>SUM(C18:C23)</f>
        <v>61.75</v>
      </c>
      <c r="D16" s="31">
        <f t="shared" ref="D16:E16" si="12">SUM(D18:D23)</f>
        <v>51</v>
      </c>
      <c r="E16" s="43">
        <f t="shared" si="12"/>
        <v>51</v>
      </c>
      <c r="F16" s="21">
        <f t="shared" ref="F16:I16" si="13">SUM(F18:F23)</f>
        <v>888.59999999999991</v>
      </c>
      <c r="G16" s="21">
        <f t="shared" si="13"/>
        <v>0</v>
      </c>
      <c r="H16" s="21">
        <f t="shared" si="13"/>
        <v>874.59999999999991</v>
      </c>
      <c r="I16" s="21">
        <f t="shared" si="13"/>
        <v>14</v>
      </c>
      <c r="J16" s="22">
        <f t="shared" si="1"/>
        <v>17423.5</v>
      </c>
      <c r="K16" s="20">
        <f t="shared" si="2"/>
        <v>0</v>
      </c>
      <c r="L16" s="20">
        <f t="shared" si="3"/>
        <v>17149</v>
      </c>
      <c r="M16" s="20">
        <f t="shared" si="4"/>
        <v>274.5</v>
      </c>
      <c r="N16" s="22">
        <f t="shared" si="5"/>
        <v>17423.5</v>
      </c>
      <c r="O16" s="20">
        <f t="shared" si="6"/>
        <v>0</v>
      </c>
      <c r="P16" s="20">
        <f t="shared" si="7"/>
        <v>17149</v>
      </c>
      <c r="Q16" s="20">
        <f t="shared" si="8"/>
        <v>274.5</v>
      </c>
    </row>
    <row r="17" spans="1:17">
      <c r="A17" s="8"/>
      <c r="B17" s="2" t="s">
        <v>6</v>
      </c>
      <c r="C17" s="1"/>
      <c r="D17" s="1"/>
      <c r="E17" s="40"/>
      <c r="F17" s="1"/>
      <c r="G17" s="1"/>
      <c r="H17" s="1"/>
      <c r="I17" s="1"/>
      <c r="J17" s="5"/>
      <c r="K17" s="3"/>
      <c r="L17" s="3"/>
      <c r="M17" s="3"/>
      <c r="N17" s="5"/>
      <c r="O17" s="3"/>
      <c r="P17" s="3"/>
      <c r="Q17" s="3"/>
    </row>
    <row r="18" spans="1:17" ht="15" customHeight="1">
      <c r="A18" s="8"/>
      <c r="B18" s="6" t="s">
        <v>7</v>
      </c>
      <c r="C18" s="1">
        <v>1</v>
      </c>
      <c r="D18" s="1">
        <v>1</v>
      </c>
      <c r="E18" s="40">
        <v>1</v>
      </c>
      <c r="F18" s="1">
        <f t="shared" ref="F18:F23" si="14">G18+H18+I18</f>
        <v>47.8</v>
      </c>
      <c r="G18" s="1"/>
      <c r="H18" s="1">
        <v>46.8</v>
      </c>
      <c r="I18" s="1">
        <v>1</v>
      </c>
      <c r="J18" s="5">
        <f t="shared" si="1"/>
        <v>47800</v>
      </c>
      <c r="K18" s="3">
        <f t="shared" si="2"/>
        <v>0</v>
      </c>
      <c r="L18" s="3">
        <f t="shared" si="3"/>
        <v>46800</v>
      </c>
      <c r="M18" s="3">
        <f t="shared" si="4"/>
        <v>1000</v>
      </c>
      <c r="N18" s="5">
        <f t="shared" si="5"/>
        <v>47800</v>
      </c>
      <c r="O18" s="3">
        <f t="shared" si="6"/>
        <v>0</v>
      </c>
      <c r="P18" s="3">
        <f t="shared" si="7"/>
        <v>46800</v>
      </c>
      <c r="Q18" s="3">
        <f t="shared" si="8"/>
        <v>1000</v>
      </c>
    </row>
    <row r="19" spans="1:17" ht="15" customHeight="1">
      <c r="A19" s="8"/>
      <c r="B19" s="6" t="s">
        <v>27</v>
      </c>
      <c r="C19" s="1">
        <v>1</v>
      </c>
      <c r="D19" s="1">
        <v>1</v>
      </c>
      <c r="E19" s="40">
        <v>1</v>
      </c>
      <c r="F19" s="1">
        <f t="shared" si="14"/>
        <v>36.4</v>
      </c>
      <c r="G19" s="1"/>
      <c r="H19" s="1">
        <v>36.4</v>
      </c>
      <c r="I19" s="1"/>
      <c r="J19" s="5">
        <f t="shared" si="1"/>
        <v>36400</v>
      </c>
      <c r="K19" s="3">
        <f t="shared" si="2"/>
        <v>0</v>
      </c>
      <c r="L19" s="3">
        <f t="shared" si="3"/>
        <v>36400</v>
      </c>
      <c r="M19" s="3">
        <f t="shared" si="4"/>
        <v>0</v>
      </c>
      <c r="N19" s="5">
        <f t="shared" si="5"/>
        <v>36400</v>
      </c>
      <c r="O19" s="3">
        <f t="shared" si="6"/>
        <v>0</v>
      </c>
      <c r="P19" s="3">
        <f t="shared" si="7"/>
        <v>36400</v>
      </c>
      <c r="Q19" s="3">
        <f t="shared" si="8"/>
        <v>0</v>
      </c>
    </row>
    <row r="20" spans="1:17" ht="15" customHeight="1">
      <c r="A20" s="8"/>
      <c r="B20" s="6" t="s">
        <v>28</v>
      </c>
      <c r="C20" s="1">
        <v>1</v>
      </c>
      <c r="D20" s="1">
        <v>1</v>
      </c>
      <c r="E20" s="40">
        <v>1</v>
      </c>
      <c r="F20" s="1">
        <f t="shared" si="14"/>
        <v>40.6</v>
      </c>
      <c r="G20" s="1"/>
      <c r="H20" s="1">
        <v>40.1</v>
      </c>
      <c r="I20" s="1">
        <v>0.5</v>
      </c>
      <c r="J20" s="5">
        <f t="shared" si="1"/>
        <v>40600</v>
      </c>
      <c r="K20" s="3">
        <f t="shared" si="2"/>
        <v>0</v>
      </c>
      <c r="L20" s="3">
        <f t="shared" si="3"/>
        <v>40100</v>
      </c>
      <c r="M20" s="3">
        <f t="shared" si="4"/>
        <v>500</v>
      </c>
      <c r="N20" s="5">
        <f t="shared" si="5"/>
        <v>40600</v>
      </c>
      <c r="O20" s="3">
        <f t="shared" si="6"/>
        <v>0</v>
      </c>
      <c r="P20" s="3">
        <f t="shared" si="7"/>
        <v>40100</v>
      </c>
      <c r="Q20" s="3">
        <f t="shared" si="8"/>
        <v>500</v>
      </c>
    </row>
    <row r="21" spans="1:17">
      <c r="A21" s="8"/>
      <c r="B21" s="6" t="s">
        <v>22</v>
      </c>
      <c r="C21" s="1">
        <v>5.5</v>
      </c>
      <c r="D21" s="1">
        <v>4</v>
      </c>
      <c r="E21" s="40">
        <v>4</v>
      </c>
      <c r="F21" s="1">
        <f t="shared" si="14"/>
        <v>95.9</v>
      </c>
      <c r="G21" s="1"/>
      <c r="H21" s="1">
        <v>94.4</v>
      </c>
      <c r="I21" s="1">
        <v>1.5</v>
      </c>
      <c r="J21" s="5">
        <f t="shared" si="1"/>
        <v>23975</v>
      </c>
      <c r="K21" s="3">
        <f t="shared" si="2"/>
        <v>0</v>
      </c>
      <c r="L21" s="3">
        <f t="shared" si="3"/>
        <v>23600</v>
      </c>
      <c r="M21" s="3">
        <f t="shared" si="4"/>
        <v>375</v>
      </c>
      <c r="N21" s="5">
        <f t="shared" si="5"/>
        <v>23975</v>
      </c>
      <c r="O21" s="3">
        <f t="shared" si="6"/>
        <v>0</v>
      </c>
      <c r="P21" s="3">
        <f t="shared" si="7"/>
        <v>23600</v>
      </c>
      <c r="Q21" s="3">
        <f t="shared" si="8"/>
        <v>375</v>
      </c>
    </row>
    <row r="22" spans="1:17">
      <c r="A22" s="8"/>
      <c r="B22" s="6" t="s">
        <v>8</v>
      </c>
      <c r="C22" s="1">
        <v>23.75</v>
      </c>
      <c r="D22" s="1">
        <v>21</v>
      </c>
      <c r="E22" s="40">
        <v>21</v>
      </c>
      <c r="F22" s="1">
        <f t="shared" si="14"/>
        <v>317.39999999999998</v>
      </c>
      <c r="G22" s="1"/>
      <c r="H22" s="1">
        <v>312.89999999999998</v>
      </c>
      <c r="I22" s="1">
        <v>4.5</v>
      </c>
      <c r="J22" s="5">
        <f t="shared" si="1"/>
        <v>15114.3</v>
      </c>
      <c r="K22" s="3">
        <f t="shared" si="2"/>
        <v>0</v>
      </c>
      <c r="L22" s="3">
        <f t="shared" si="3"/>
        <v>14900</v>
      </c>
      <c r="M22" s="3">
        <f t="shared" si="4"/>
        <v>214.3</v>
      </c>
      <c r="N22" s="5">
        <f t="shared" si="5"/>
        <v>15114.3</v>
      </c>
      <c r="O22" s="3">
        <f t="shared" si="6"/>
        <v>0</v>
      </c>
      <c r="P22" s="3">
        <f t="shared" si="7"/>
        <v>14900</v>
      </c>
      <c r="Q22" s="3">
        <f t="shared" si="8"/>
        <v>214.3</v>
      </c>
    </row>
    <row r="23" spans="1:17">
      <c r="A23" s="8"/>
      <c r="B23" s="6" t="s">
        <v>23</v>
      </c>
      <c r="C23" s="1">
        <v>29.5</v>
      </c>
      <c r="D23" s="1">
        <v>23</v>
      </c>
      <c r="E23" s="40">
        <v>23</v>
      </c>
      <c r="F23" s="1">
        <f t="shared" si="14"/>
        <v>350.5</v>
      </c>
      <c r="G23" s="1"/>
      <c r="H23" s="1">
        <v>344</v>
      </c>
      <c r="I23" s="1">
        <v>6.5</v>
      </c>
      <c r="J23" s="5">
        <f t="shared" si="1"/>
        <v>15239.1</v>
      </c>
      <c r="K23" s="3">
        <f t="shared" si="2"/>
        <v>0</v>
      </c>
      <c r="L23" s="3">
        <f t="shared" si="3"/>
        <v>14956.5</v>
      </c>
      <c r="M23" s="3">
        <f t="shared" si="4"/>
        <v>282.60000000000002</v>
      </c>
      <c r="N23" s="5">
        <f t="shared" si="5"/>
        <v>15239.1</v>
      </c>
      <c r="O23" s="3">
        <f t="shared" si="6"/>
        <v>0</v>
      </c>
      <c r="P23" s="3">
        <f t="shared" si="7"/>
        <v>14956.5</v>
      </c>
      <c r="Q23" s="3">
        <f t="shared" si="8"/>
        <v>282.60000000000002</v>
      </c>
    </row>
    <row r="24" spans="1:17">
      <c r="A24" s="8"/>
      <c r="B24" s="19" t="s">
        <v>20</v>
      </c>
      <c r="C24" s="21">
        <f>C26+C27+C28+C29+C30</f>
        <v>46</v>
      </c>
      <c r="D24" s="21">
        <f t="shared" ref="D24:E24" si="15">D26+D27+D28+D29+D30</f>
        <v>46</v>
      </c>
      <c r="E24" s="41">
        <f t="shared" si="15"/>
        <v>48</v>
      </c>
      <c r="F24" s="21">
        <f t="shared" ref="F24:I24" si="16">SUM(F26:F30)</f>
        <v>1187.5999999999999</v>
      </c>
      <c r="G24" s="21">
        <f t="shared" si="16"/>
        <v>0</v>
      </c>
      <c r="H24" s="21">
        <f t="shared" si="16"/>
        <v>1187.5999999999999</v>
      </c>
      <c r="I24" s="21">
        <f t="shared" si="16"/>
        <v>0</v>
      </c>
      <c r="J24" s="22">
        <f t="shared" si="1"/>
        <v>24741.7</v>
      </c>
      <c r="K24" s="20">
        <f t="shared" si="2"/>
        <v>0</v>
      </c>
      <c r="L24" s="20">
        <f t="shared" si="3"/>
        <v>24741.7</v>
      </c>
      <c r="M24" s="20">
        <f t="shared" si="4"/>
        <v>0</v>
      </c>
      <c r="N24" s="22">
        <f t="shared" si="5"/>
        <v>25817.4</v>
      </c>
      <c r="O24" s="20">
        <f t="shared" si="6"/>
        <v>0</v>
      </c>
      <c r="P24" s="20">
        <f t="shared" si="7"/>
        <v>25817.4</v>
      </c>
      <c r="Q24" s="20">
        <f t="shared" si="8"/>
        <v>0</v>
      </c>
    </row>
    <row r="25" spans="1:17">
      <c r="A25" s="8"/>
      <c r="B25" s="2" t="s">
        <v>6</v>
      </c>
      <c r="C25" s="1"/>
      <c r="D25" s="1"/>
      <c r="E25" s="40"/>
      <c r="F25" s="1"/>
      <c r="G25" s="1"/>
      <c r="H25" s="1"/>
      <c r="I25" s="1"/>
      <c r="J25" s="5"/>
      <c r="K25" s="3"/>
      <c r="L25" s="3"/>
      <c r="M25" s="3"/>
      <c r="N25" s="5"/>
      <c r="O25" s="3"/>
      <c r="P25" s="3"/>
      <c r="Q25" s="3"/>
    </row>
    <row r="26" spans="1:17">
      <c r="A26" s="8"/>
      <c r="B26" s="6" t="s">
        <v>7</v>
      </c>
      <c r="C26" s="1">
        <v>1</v>
      </c>
      <c r="D26" s="1">
        <v>1</v>
      </c>
      <c r="E26" s="40">
        <v>1</v>
      </c>
      <c r="F26" s="1">
        <f>G26+H26+I26</f>
        <v>57.7</v>
      </c>
      <c r="G26" s="1"/>
      <c r="H26" s="1">
        <v>57.7</v>
      </c>
      <c r="I26" s="1"/>
      <c r="J26" s="5">
        <f t="shared" si="1"/>
        <v>57700</v>
      </c>
      <c r="K26" s="3">
        <f t="shared" si="2"/>
        <v>0</v>
      </c>
      <c r="L26" s="3">
        <f t="shared" si="3"/>
        <v>57700</v>
      </c>
      <c r="M26" s="3">
        <f t="shared" si="4"/>
        <v>0</v>
      </c>
      <c r="N26" s="5">
        <f t="shared" si="5"/>
        <v>57700</v>
      </c>
      <c r="O26" s="3">
        <f t="shared" si="6"/>
        <v>0</v>
      </c>
      <c r="P26" s="3">
        <f t="shared" si="7"/>
        <v>57700</v>
      </c>
      <c r="Q26" s="3">
        <f t="shared" si="8"/>
        <v>0</v>
      </c>
    </row>
    <row r="27" spans="1:17">
      <c r="A27" s="8"/>
      <c r="B27" s="6" t="s">
        <v>27</v>
      </c>
      <c r="C27" s="1">
        <v>2</v>
      </c>
      <c r="D27" s="1">
        <v>2</v>
      </c>
      <c r="E27" s="40">
        <v>2</v>
      </c>
      <c r="F27" s="1">
        <f t="shared" ref="F27:F30" si="17">G27+H27+I27</f>
        <v>108.1</v>
      </c>
      <c r="G27" s="1"/>
      <c r="H27" s="1">
        <v>108.1</v>
      </c>
      <c r="I27" s="1"/>
      <c r="J27" s="5">
        <f t="shared" si="1"/>
        <v>54050</v>
      </c>
      <c r="K27" s="3">
        <f t="shared" si="2"/>
        <v>0</v>
      </c>
      <c r="L27" s="3">
        <f t="shared" si="3"/>
        <v>54050</v>
      </c>
      <c r="M27" s="3">
        <f t="shared" si="4"/>
        <v>0</v>
      </c>
      <c r="N27" s="5">
        <f t="shared" si="5"/>
        <v>54050</v>
      </c>
      <c r="O27" s="3">
        <f t="shared" si="6"/>
        <v>0</v>
      </c>
      <c r="P27" s="3">
        <f t="shared" si="7"/>
        <v>54050</v>
      </c>
      <c r="Q27" s="3">
        <f t="shared" si="8"/>
        <v>0</v>
      </c>
    </row>
    <row r="28" spans="1:17">
      <c r="A28" s="8"/>
      <c r="B28" s="6" t="s">
        <v>28</v>
      </c>
      <c r="C28" s="1">
        <v>1</v>
      </c>
      <c r="D28" s="1">
        <v>1</v>
      </c>
      <c r="E28" s="40">
        <v>1</v>
      </c>
      <c r="F28" s="1">
        <f t="shared" si="17"/>
        <v>36.5</v>
      </c>
      <c r="G28" s="1"/>
      <c r="H28" s="1">
        <v>36.5</v>
      </c>
      <c r="I28" s="1"/>
      <c r="J28" s="5">
        <f t="shared" si="1"/>
        <v>36500</v>
      </c>
      <c r="K28" s="3">
        <f t="shared" si="2"/>
        <v>0</v>
      </c>
      <c r="L28" s="3">
        <f t="shared" si="3"/>
        <v>36500</v>
      </c>
      <c r="M28" s="3">
        <f t="shared" si="4"/>
        <v>0</v>
      </c>
      <c r="N28" s="5">
        <f t="shared" si="5"/>
        <v>36500</v>
      </c>
      <c r="O28" s="3">
        <f t="shared" si="6"/>
        <v>0</v>
      </c>
      <c r="P28" s="3">
        <f t="shared" si="7"/>
        <v>36500</v>
      </c>
      <c r="Q28" s="3">
        <f t="shared" si="8"/>
        <v>0</v>
      </c>
    </row>
    <row r="29" spans="1:17">
      <c r="A29" s="8"/>
      <c r="B29" s="6" t="s">
        <v>22</v>
      </c>
      <c r="C29" s="1">
        <v>23</v>
      </c>
      <c r="D29" s="1">
        <v>23</v>
      </c>
      <c r="E29" s="40">
        <v>23</v>
      </c>
      <c r="F29" s="1">
        <f t="shared" si="17"/>
        <v>617.29999999999995</v>
      </c>
      <c r="G29" s="1"/>
      <c r="H29" s="1">
        <v>617.29999999999995</v>
      </c>
      <c r="I29" s="1"/>
      <c r="J29" s="5">
        <f t="shared" si="1"/>
        <v>26839.1</v>
      </c>
      <c r="K29" s="3">
        <f t="shared" si="2"/>
        <v>0</v>
      </c>
      <c r="L29" s="3">
        <f t="shared" si="3"/>
        <v>26839.1</v>
      </c>
      <c r="M29" s="3">
        <f t="shared" si="4"/>
        <v>0</v>
      </c>
      <c r="N29" s="5">
        <f t="shared" si="5"/>
        <v>26839.1</v>
      </c>
      <c r="O29" s="3">
        <f t="shared" si="6"/>
        <v>0</v>
      </c>
      <c r="P29" s="3">
        <f t="shared" si="7"/>
        <v>26839.1</v>
      </c>
      <c r="Q29" s="3">
        <f t="shared" si="8"/>
        <v>0</v>
      </c>
    </row>
    <row r="30" spans="1:17">
      <c r="A30" s="8"/>
      <c r="B30" s="6" t="s">
        <v>8</v>
      </c>
      <c r="C30" s="1">
        <v>19</v>
      </c>
      <c r="D30" s="1">
        <v>19</v>
      </c>
      <c r="E30" s="40">
        <v>21</v>
      </c>
      <c r="F30" s="1">
        <f t="shared" si="17"/>
        <v>368</v>
      </c>
      <c r="G30" s="1"/>
      <c r="H30" s="1">
        <v>368</v>
      </c>
      <c r="I30" s="1"/>
      <c r="J30" s="5">
        <f t="shared" si="1"/>
        <v>17523.8</v>
      </c>
      <c r="K30" s="3">
        <f t="shared" si="2"/>
        <v>0</v>
      </c>
      <c r="L30" s="3">
        <f t="shared" si="3"/>
        <v>17523.8</v>
      </c>
      <c r="M30" s="3">
        <f t="shared" si="4"/>
        <v>0</v>
      </c>
      <c r="N30" s="5">
        <f t="shared" si="5"/>
        <v>19368.400000000001</v>
      </c>
      <c r="O30" s="3">
        <f t="shared" si="6"/>
        <v>0</v>
      </c>
      <c r="P30" s="3">
        <f t="shared" si="7"/>
        <v>19368.400000000001</v>
      </c>
      <c r="Q30" s="3">
        <f t="shared" si="8"/>
        <v>0</v>
      </c>
    </row>
    <row r="31" spans="1:17">
      <c r="A31" s="8"/>
      <c r="B31" s="23" t="s">
        <v>18</v>
      </c>
      <c r="C31" s="21">
        <f>SUM(C33:C38)</f>
        <v>148.5</v>
      </c>
      <c r="D31" s="21">
        <f t="shared" ref="D31:E31" si="18">SUM(D33:D38)</f>
        <v>150</v>
      </c>
      <c r="E31" s="41">
        <f t="shared" si="18"/>
        <v>149</v>
      </c>
      <c r="F31" s="21">
        <f t="shared" ref="F31:I31" si="19">SUM(F33:F38)</f>
        <v>3358.6</v>
      </c>
      <c r="G31" s="21">
        <f t="shared" si="19"/>
        <v>0</v>
      </c>
      <c r="H31" s="21">
        <f t="shared" si="19"/>
        <v>3178.5</v>
      </c>
      <c r="I31" s="21">
        <f t="shared" si="19"/>
        <v>180.09999999999997</v>
      </c>
      <c r="J31" s="22">
        <f t="shared" si="1"/>
        <v>22540.9</v>
      </c>
      <c r="K31" s="20">
        <f t="shared" si="2"/>
        <v>0</v>
      </c>
      <c r="L31" s="20">
        <f t="shared" si="3"/>
        <v>21332.2</v>
      </c>
      <c r="M31" s="20">
        <f t="shared" si="4"/>
        <v>1208.7</v>
      </c>
      <c r="N31" s="22">
        <f t="shared" si="5"/>
        <v>22390.7</v>
      </c>
      <c r="O31" s="20">
        <f t="shared" si="6"/>
        <v>0</v>
      </c>
      <c r="P31" s="20">
        <f t="shared" si="7"/>
        <v>21190</v>
      </c>
      <c r="Q31" s="20">
        <f t="shared" si="8"/>
        <v>1200.7</v>
      </c>
    </row>
    <row r="32" spans="1:17">
      <c r="A32" s="8"/>
      <c r="B32" s="2" t="s">
        <v>6</v>
      </c>
      <c r="C32" s="1"/>
      <c r="D32" s="1"/>
      <c r="E32" s="40"/>
      <c r="F32" s="1"/>
      <c r="G32" s="29"/>
      <c r="H32" s="1"/>
      <c r="I32" s="1"/>
      <c r="J32" s="5"/>
      <c r="K32" s="3"/>
      <c r="L32" s="3"/>
      <c r="M32" s="3"/>
      <c r="N32" s="5"/>
      <c r="O32" s="3"/>
      <c r="P32" s="3"/>
      <c r="Q32" s="3"/>
    </row>
    <row r="33" spans="1:17">
      <c r="A33" s="8"/>
      <c r="B33" s="6" t="s">
        <v>7</v>
      </c>
      <c r="C33" s="1">
        <v>1</v>
      </c>
      <c r="D33" s="1">
        <v>1</v>
      </c>
      <c r="E33" s="1">
        <v>1</v>
      </c>
      <c r="F33" s="1">
        <f t="shared" ref="F33:F38" si="20">G33+H33+I33</f>
        <v>65.599999999999994</v>
      </c>
      <c r="G33" s="29"/>
      <c r="H33" s="1">
        <v>47.8</v>
      </c>
      <c r="I33" s="1">
        <v>17.8</v>
      </c>
      <c r="J33" s="5">
        <f t="shared" si="1"/>
        <v>65600</v>
      </c>
      <c r="K33" s="3">
        <f t="shared" si="2"/>
        <v>0</v>
      </c>
      <c r="L33" s="3">
        <f t="shared" si="3"/>
        <v>47800</v>
      </c>
      <c r="M33" s="3">
        <f t="shared" si="4"/>
        <v>17800</v>
      </c>
      <c r="N33" s="5">
        <f t="shared" si="5"/>
        <v>65600</v>
      </c>
      <c r="O33" s="3">
        <f t="shared" si="6"/>
        <v>0</v>
      </c>
      <c r="P33" s="3">
        <f t="shared" si="7"/>
        <v>47800</v>
      </c>
      <c r="Q33" s="3">
        <f t="shared" si="8"/>
        <v>17800</v>
      </c>
    </row>
    <row r="34" spans="1:17">
      <c r="A34" s="8"/>
      <c r="B34" s="6" t="s">
        <v>27</v>
      </c>
      <c r="C34" s="1">
        <v>4</v>
      </c>
      <c r="D34" s="1">
        <v>4</v>
      </c>
      <c r="E34" s="1">
        <v>4</v>
      </c>
      <c r="F34" s="1">
        <f t="shared" si="20"/>
        <v>237.5</v>
      </c>
      <c r="G34" s="29"/>
      <c r="H34" s="1">
        <v>194.2</v>
      </c>
      <c r="I34" s="1">
        <v>43.3</v>
      </c>
      <c r="J34" s="5">
        <f t="shared" si="1"/>
        <v>59375</v>
      </c>
      <c r="K34" s="3">
        <f t="shared" si="2"/>
        <v>0</v>
      </c>
      <c r="L34" s="3">
        <f t="shared" si="3"/>
        <v>48550</v>
      </c>
      <c r="M34" s="3">
        <f t="shared" si="4"/>
        <v>10825</v>
      </c>
      <c r="N34" s="5">
        <f t="shared" si="5"/>
        <v>59375</v>
      </c>
      <c r="O34" s="3">
        <f t="shared" si="6"/>
        <v>0</v>
      </c>
      <c r="P34" s="3">
        <f t="shared" si="7"/>
        <v>48550</v>
      </c>
      <c r="Q34" s="3">
        <f t="shared" si="8"/>
        <v>10825</v>
      </c>
    </row>
    <row r="35" spans="1:17">
      <c r="A35" s="8"/>
      <c r="B35" s="6" t="s">
        <v>28</v>
      </c>
      <c r="C35" s="1">
        <v>1</v>
      </c>
      <c r="D35" s="1">
        <v>1</v>
      </c>
      <c r="E35" s="1">
        <v>1</v>
      </c>
      <c r="F35" s="1">
        <f t="shared" si="20"/>
        <v>51.900000000000006</v>
      </c>
      <c r="G35" s="29"/>
      <c r="H35" s="1">
        <v>34.1</v>
      </c>
      <c r="I35" s="1">
        <v>17.8</v>
      </c>
      <c r="J35" s="5">
        <f t="shared" si="1"/>
        <v>51900</v>
      </c>
      <c r="K35" s="3">
        <f t="shared" si="2"/>
        <v>0</v>
      </c>
      <c r="L35" s="3">
        <f t="shared" si="3"/>
        <v>34100</v>
      </c>
      <c r="M35" s="3">
        <f t="shared" si="4"/>
        <v>17800</v>
      </c>
      <c r="N35" s="5">
        <f t="shared" si="5"/>
        <v>51900</v>
      </c>
      <c r="O35" s="3">
        <f t="shared" si="6"/>
        <v>0</v>
      </c>
      <c r="P35" s="3">
        <f t="shared" si="7"/>
        <v>34100</v>
      </c>
      <c r="Q35" s="3">
        <f t="shared" si="8"/>
        <v>17800</v>
      </c>
    </row>
    <row r="36" spans="1:17">
      <c r="A36" s="8"/>
      <c r="B36" s="6" t="s">
        <v>22</v>
      </c>
      <c r="C36" s="1">
        <v>62</v>
      </c>
      <c r="D36" s="1">
        <v>62</v>
      </c>
      <c r="E36" s="1">
        <v>62</v>
      </c>
      <c r="F36" s="1">
        <f t="shared" si="20"/>
        <v>1290.4000000000001</v>
      </c>
      <c r="G36" s="29"/>
      <c r="H36" s="1">
        <v>1203.4000000000001</v>
      </c>
      <c r="I36" s="1">
        <v>87</v>
      </c>
      <c r="J36" s="5">
        <f t="shared" si="1"/>
        <v>20812.900000000001</v>
      </c>
      <c r="K36" s="3">
        <f t="shared" si="2"/>
        <v>0</v>
      </c>
      <c r="L36" s="3">
        <f t="shared" si="3"/>
        <v>19409.7</v>
      </c>
      <c r="M36" s="3">
        <f t="shared" si="4"/>
        <v>1403.2</v>
      </c>
      <c r="N36" s="5">
        <f t="shared" si="5"/>
        <v>20812.900000000001</v>
      </c>
      <c r="O36" s="3">
        <f t="shared" si="6"/>
        <v>0</v>
      </c>
      <c r="P36" s="3">
        <f t="shared" si="7"/>
        <v>19409.7</v>
      </c>
      <c r="Q36" s="3">
        <f t="shared" si="8"/>
        <v>1403.2</v>
      </c>
    </row>
    <row r="37" spans="1:17">
      <c r="A37" s="8"/>
      <c r="B37" s="6" t="s">
        <v>8</v>
      </c>
      <c r="C37" s="1">
        <v>30.5</v>
      </c>
      <c r="D37" s="1">
        <v>32</v>
      </c>
      <c r="E37" s="1">
        <v>31</v>
      </c>
      <c r="F37" s="1">
        <f t="shared" si="20"/>
        <v>454.7</v>
      </c>
      <c r="G37" s="29"/>
      <c r="H37" s="1">
        <v>454.7</v>
      </c>
      <c r="I37" s="1">
        <v>0</v>
      </c>
      <c r="J37" s="5">
        <f t="shared" si="1"/>
        <v>14667.7</v>
      </c>
      <c r="K37" s="3">
        <f t="shared" si="2"/>
        <v>0</v>
      </c>
      <c r="L37" s="3">
        <f t="shared" si="3"/>
        <v>14667.7</v>
      </c>
      <c r="M37" s="3">
        <f t="shared" si="4"/>
        <v>0</v>
      </c>
      <c r="N37" s="5">
        <f t="shared" si="5"/>
        <v>14209.4</v>
      </c>
      <c r="O37" s="3">
        <f t="shared" si="6"/>
        <v>0</v>
      </c>
      <c r="P37" s="3">
        <f t="shared" si="7"/>
        <v>14209.4</v>
      </c>
      <c r="Q37" s="3">
        <f t="shared" si="8"/>
        <v>0</v>
      </c>
    </row>
    <row r="38" spans="1:17">
      <c r="A38" s="8"/>
      <c r="B38" s="6" t="s">
        <v>24</v>
      </c>
      <c r="C38" s="1">
        <v>50</v>
      </c>
      <c r="D38" s="1">
        <v>50</v>
      </c>
      <c r="E38" s="1">
        <v>50</v>
      </c>
      <c r="F38" s="1">
        <f t="shared" si="20"/>
        <v>1258.5</v>
      </c>
      <c r="G38" s="29"/>
      <c r="H38" s="1">
        <v>1244.3</v>
      </c>
      <c r="I38" s="1">
        <v>14.2</v>
      </c>
      <c r="J38" s="5">
        <f t="shared" si="1"/>
        <v>25170</v>
      </c>
      <c r="K38" s="3">
        <f t="shared" si="2"/>
        <v>0</v>
      </c>
      <c r="L38" s="3">
        <f t="shared" si="3"/>
        <v>24886</v>
      </c>
      <c r="M38" s="3">
        <f t="shared" si="4"/>
        <v>284</v>
      </c>
      <c r="N38" s="5">
        <f t="shared" si="5"/>
        <v>25170</v>
      </c>
      <c r="O38" s="3">
        <f t="shared" si="6"/>
        <v>0</v>
      </c>
      <c r="P38" s="3">
        <f t="shared" si="7"/>
        <v>24886</v>
      </c>
      <c r="Q38" s="3">
        <f t="shared" si="8"/>
        <v>284</v>
      </c>
    </row>
  </sheetData>
  <autoFilter ref="A5:Q38"/>
  <mergeCells count="10">
    <mergeCell ref="A2:Q2"/>
    <mergeCell ref="A3:A5"/>
    <mergeCell ref="B3:B5"/>
    <mergeCell ref="C3:C5"/>
    <mergeCell ref="D3:D5"/>
    <mergeCell ref="E3:E5"/>
    <mergeCell ref="F3:I4"/>
    <mergeCell ref="J3:Q3"/>
    <mergeCell ref="J4:M4"/>
    <mergeCell ref="N4:Q4"/>
  </mergeCells>
  <pageMargins left="0.11811023622047245" right="0.11811023622047245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="160" zoomScaleNormal="160" workbookViewId="0">
      <pane ySplit="5" topLeftCell="A33" activePane="bottomLeft" state="frozen"/>
      <selection pane="bottomLeft" activeCell="A39" sqref="A39:XFD219"/>
    </sheetView>
  </sheetViews>
  <sheetFormatPr defaultRowHeight="15"/>
  <cols>
    <col min="1" max="1" width="5" style="9" customWidth="1"/>
    <col min="2" max="2" width="61.140625" style="7" customWidth="1"/>
    <col min="3" max="3" width="13.85546875" style="27" customWidth="1"/>
    <col min="4" max="4" width="12.140625" style="7" customWidth="1"/>
    <col min="5" max="5" width="16.42578125" style="14" customWidth="1"/>
    <col min="6" max="6" width="14.28515625" style="27" customWidth="1"/>
    <col min="7" max="7" width="13" style="27" customWidth="1"/>
    <col min="8" max="8" width="13.5703125" style="27" customWidth="1"/>
    <col min="9" max="9" width="12.7109375" style="27" customWidth="1"/>
    <col min="10" max="12" width="15.42578125" style="7" customWidth="1"/>
    <col min="13" max="13" width="15.85546875" style="7" customWidth="1"/>
    <col min="14" max="17" width="15.42578125" style="7" customWidth="1"/>
    <col min="18" max="16384" width="9.140625" style="7"/>
  </cols>
  <sheetData>
    <row r="1" spans="1:17">
      <c r="P1" s="10" t="s">
        <v>21</v>
      </c>
    </row>
    <row r="2" spans="1:17" ht="21.75" customHeight="1">
      <c r="A2" s="45" t="s">
        <v>43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>
      <c r="A3" s="47" t="s">
        <v>12</v>
      </c>
      <c r="B3" s="49" t="s">
        <v>1</v>
      </c>
      <c r="C3" s="52" t="s">
        <v>2</v>
      </c>
      <c r="D3" s="49" t="s">
        <v>3</v>
      </c>
      <c r="E3" s="55" t="s">
        <v>16</v>
      </c>
      <c r="F3" s="49" t="s">
        <v>29</v>
      </c>
      <c r="G3" s="49"/>
      <c r="H3" s="50"/>
      <c r="I3" s="50"/>
      <c r="J3" s="54" t="s">
        <v>9</v>
      </c>
      <c r="K3" s="54"/>
      <c r="L3" s="54"/>
      <c r="M3" s="54"/>
      <c r="N3" s="54"/>
      <c r="O3" s="54"/>
      <c r="P3" s="54"/>
      <c r="Q3" s="54"/>
    </row>
    <row r="4" spans="1:17">
      <c r="A4" s="48"/>
      <c r="B4" s="50"/>
      <c r="C4" s="53"/>
      <c r="D4" s="51"/>
      <c r="E4" s="56"/>
      <c r="F4" s="50"/>
      <c r="G4" s="50"/>
      <c r="H4" s="50"/>
      <c r="I4" s="50"/>
      <c r="J4" s="49" t="s">
        <v>17</v>
      </c>
      <c r="K4" s="49"/>
      <c r="L4" s="51"/>
      <c r="M4" s="51"/>
      <c r="N4" s="49" t="s">
        <v>5</v>
      </c>
      <c r="O4" s="49"/>
      <c r="P4" s="51"/>
      <c r="Q4" s="51"/>
    </row>
    <row r="5" spans="1:17" ht="45">
      <c r="A5" s="48"/>
      <c r="B5" s="50"/>
      <c r="C5" s="53"/>
      <c r="D5" s="51"/>
      <c r="E5" s="56"/>
      <c r="F5" s="28" t="s">
        <v>13</v>
      </c>
      <c r="G5" s="28" t="s">
        <v>11</v>
      </c>
      <c r="H5" s="28" t="s">
        <v>10</v>
      </c>
      <c r="I5" s="28" t="s">
        <v>4</v>
      </c>
      <c r="J5" s="24" t="s">
        <v>14</v>
      </c>
      <c r="K5" s="44" t="s">
        <v>37</v>
      </c>
      <c r="L5" s="44" t="s">
        <v>38</v>
      </c>
      <c r="M5" s="44" t="s">
        <v>39</v>
      </c>
      <c r="N5" s="24" t="s">
        <v>15</v>
      </c>
      <c r="O5" s="44" t="s">
        <v>40</v>
      </c>
      <c r="P5" s="44" t="s">
        <v>41</v>
      </c>
      <c r="Q5" s="44" t="s">
        <v>42</v>
      </c>
    </row>
    <row r="6" spans="1:17" s="14" customForma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</row>
    <row r="7" spans="1:17" ht="28.5">
      <c r="A7" s="15"/>
      <c r="B7" s="32" t="s">
        <v>26</v>
      </c>
      <c r="C7" s="18">
        <f>C9+C16+C24+C31</f>
        <v>256.25</v>
      </c>
      <c r="D7" s="18">
        <f>D9+D16+D24+D31</f>
        <v>246</v>
      </c>
      <c r="E7" s="18">
        <f>E9+E16+E24+E31</f>
        <v>243</v>
      </c>
      <c r="F7" s="18">
        <f>G7+H7+I7</f>
        <v>59827.100000000006</v>
      </c>
      <c r="G7" s="18">
        <f t="shared" ref="G7:I7" si="0">G9+G16+G24+G31</f>
        <v>0</v>
      </c>
      <c r="H7" s="18">
        <f t="shared" si="0"/>
        <v>57973.100000000006</v>
      </c>
      <c r="I7" s="18">
        <f t="shared" si="0"/>
        <v>1854</v>
      </c>
      <c r="J7" s="18">
        <f t="shared" ref="J7:J38" si="1">K7+L7+M7</f>
        <v>20516.8</v>
      </c>
      <c r="K7" s="18">
        <f t="shared" ref="K7:K38" si="2">ROUND(G7/E7/12*1000,1)</f>
        <v>0</v>
      </c>
      <c r="L7" s="18">
        <f t="shared" ref="L7:L38" si="3">ROUND(H7/E7/12*1000,1)</f>
        <v>19881</v>
      </c>
      <c r="M7" s="18">
        <f t="shared" ref="M7:M38" si="4">ROUND(I7/E7/12*1000,1)</f>
        <v>635.79999999999995</v>
      </c>
      <c r="N7" s="18">
        <f t="shared" ref="N7:N38" si="5">O7+P7+Q7</f>
        <v>20266.599999999999</v>
      </c>
      <c r="O7" s="18">
        <f t="shared" ref="O7:O38" si="6">ROUND(G7/D7/12*1000,1)</f>
        <v>0</v>
      </c>
      <c r="P7" s="18">
        <f t="shared" ref="P7:P38" si="7">ROUND(H7/D7/12*1000,1)</f>
        <v>19638.599999999999</v>
      </c>
      <c r="Q7" s="18">
        <f t="shared" ref="Q7:Q38" si="8">ROUND(I7/D7/12*1000,1)</f>
        <v>628</v>
      </c>
    </row>
    <row r="8" spans="1:17">
      <c r="A8" s="8"/>
      <c r="B8" s="33"/>
      <c r="C8" s="1"/>
      <c r="D8" s="1"/>
      <c r="E8" s="1"/>
      <c r="F8" s="1"/>
      <c r="G8" s="1"/>
      <c r="H8" s="1"/>
      <c r="I8" s="1"/>
      <c r="J8" s="25"/>
      <c r="K8" s="1"/>
      <c r="L8" s="1"/>
      <c r="M8" s="1"/>
      <c r="N8" s="25"/>
      <c r="O8" s="1"/>
      <c r="P8" s="1"/>
      <c r="Q8" s="1"/>
    </row>
    <row r="9" spans="1:17" hidden="1">
      <c r="A9" s="8"/>
      <c r="B9" s="37" t="s">
        <v>19</v>
      </c>
      <c r="C9" s="21">
        <f>SUM(C11:C15)</f>
        <v>0</v>
      </c>
      <c r="D9" s="21">
        <f t="shared" ref="D9:I9" si="9">SUM(D11:D15)</f>
        <v>0</v>
      </c>
      <c r="E9" s="21">
        <f t="shared" ref="E9" si="10">SUM(E11:E15)</f>
        <v>0</v>
      </c>
      <c r="F9" s="21">
        <f t="shared" si="9"/>
        <v>0</v>
      </c>
      <c r="G9" s="21">
        <f t="shared" si="9"/>
        <v>0</v>
      </c>
      <c r="H9" s="21">
        <f>SUM(H11:H15)</f>
        <v>0</v>
      </c>
      <c r="I9" s="21">
        <f t="shared" si="9"/>
        <v>0</v>
      </c>
      <c r="J9" s="30" t="e">
        <f t="shared" si="1"/>
        <v>#DIV/0!</v>
      </c>
      <c r="K9" s="21" t="e">
        <f t="shared" si="2"/>
        <v>#DIV/0!</v>
      </c>
      <c r="L9" s="21" t="e">
        <f t="shared" si="3"/>
        <v>#DIV/0!</v>
      </c>
      <c r="M9" s="21" t="e">
        <f t="shared" si="4"/>
        <v>#DIV/0!</v>
      </c>
      <c r="N9" s="30" t="e">
        <f t="shared" si="5"/>
        <v>#DIV/0!</v>
      </c>
      <c r="O9" s="21" t="e">
        <f t="shared" si="6"/>
        <v>#DIV/0!</v>
      </c>
      <c r="P9" s="21" t="e">
        <f t="shared" si="7"/>
        <v>#DIV/0!</v>
      </c>
      <c r="Q9" s="21" t="e">
        <f t="shared" si="8"/>
        <v>#DIV/0!</v>
      </c>
    </row>
    <row r="10" spans="1:17" hidden="1">
      <c r="A10" s="8"/>
      <c r="B10" s="35"/>
      <c r="C10" s="1"/>
      <c r="D10" s="1"/>
      <c r="E10" s="1"/>
      <c r="F10" s="1"/>
      <c r="G10" s="1"/>
      <c r="H10" s="1"/>
      <c r="I10" s="1"/>
      <c r="J10" s="25"/>
      <c r="K10" s="1"/>
      <c r="L10" s="1"/>
      <c r="M10" s="1"/>
      <c r="N10" s="25"/>
      <c r="O10" s="1"/>
      <c r="P10" s="1"/>
      <c r="Q10" s="1"/>
    </row>
    <row r="11" spans="1:17" hidden="1">
      <c r="A11" s="8"/>
      <c r="B11" s="36" t="s">
        <v>7</v>
      </c>
      <c r="C11" s="1"/>
      <c r="D11" s="1"/>
      <c r="E11" s="1"/>
      <c r="F11" s="1">
        <f>G11+H11</f>
        <v>0</v>
      </c>
      <c r="G11" s="1"/>
      <c r="H11" s="1"/>
      <c r="I11" s="1"/>
      <c r="J11" s="25" t="e">
        <f t="shared" si="1"/>
        <v>#DIV/0!</v>
      </c>
      <c r="K11" s="1" t="e">
        <f t="shared" si="2"/>
        <v>#DIV/0!</v>
      </c>
      <c r="L11" s="1" t="e">
        <f t="shared" si="3"/>
        <v>#DIV/0!</v>
      </c>
      <c r="M11" s="1" t="e">
        <f t="shared" si="4"/>
        <v>#DIV/0!</v>
      </c>
      <c r="N11" s="25" t="e">
        <f t="shared" si="5"/>
        <v>#DIV/0!</v>
      </c>
      <c r="O11" s="1" t="e">
        <f t="shared" si="6"/>
        <v>#DIV/0!</v>
      </c>
      <c r="P11" s="1" t="e">
        <f t="shared" si="7"/>
        <v>#DIV/0!</v>
      </c>
      <c r="Q11" s="1" t="e">
        <f t="shared" si="8"/>
        <v>#DIV/0!</v>
      </c>
    </row>
    <row r="12" spans="1:17" hidden="1">
      <c r="A12" s="8"/>
      <c r="B12" s="36" t="s">
        <v>27</v>
      </c>
      <c r="C12" s="1"/>
      <c r="D12" s="1"/>
      <c r="E12" s="1"/>
      <c r="F12" s="1">
        <f t="shared" ref="F12:F15" si="11">G12+H12</f>
        <v>0</v>
      </c>
      <c r="G12" s="1"/>
      <c r="H12" s="1"/>
      <c r="I12" s="1"/>
      <c r="J12" s="25" t="e">
        <f t="shared" si="1"/>
        <v>#DIV/0!</v>
      </c>
      <c r="K12" s="1" t="e">
        <f t="shared" si="2"/>
        <v>#DIV/0!</v>
      </c>
      <c r="L12" s="1" t="e">
        <f t="shared" si="3"/>
        <v>#DIV/0!</v>
      </c>
      <c r="M12" s="1" t="e">
        <f t="shared" si="4"/>
        <v>#DIV/0!</v>
      </c>
      <c r="N12" s="25" t="e">
        <f t="shared" si="5"/>
        <v>#DIV/0!</v>
      </c>
      <c r="O12" s="1" t="e">
        <f t="shared" si="6"/>
        <v>#DIV/0!</v>
      </c>
      <c r="P12" s="1" t="e">
        <f t="shared" si="7"/>
        <v>#DIV/0!</v>
      </c>
      <c r="Q12" s="1" t="e">
        <f t="shared" si="8"/>
        <v>#DIV/0!</v>
      </c>
    </row>
    <row r="13" spans="1:17" hidden="1">
      <c r="A13" s="8"/>
      <c r="B13" s="36" t="s">
        <v>28</v>
      </c>
      <c r="C13" s="1"/>
      <c r="D13" s="1"/>
      <c r="E13" s="1"/>
      <c r="F13" s="1">
        <f t="shared" si="11"/>
        <v>0</v>
      </c>
      <c r="G13" s="1"/>
      <c r="H13" s="1"/>
      <c r="I13" s="1"/>
      <c r="J13" s="25" t="e">
        <f t="shared" si="1"/>
        <v>#DIV/0!</v>
      </c>
      <c r="K13" s="1" t="e">
        <f t="shared" si="2"/>
        <v>#DIV/0!</v>
      </c>
      <c r="L13" s="1" t="e">
        <f t="shared" si="3"/>
        <v>#DIV/0!</v>
      </c>
      <c r="M13" s="1" t="e">
        <f t="shared" si="4"/>
        <v>#DIV/0!</v>
      </c>
      <c r="N13" s="25" t="e">
        <f t="shared" si="5"/>
        <v>#DIV/0!</v>
      </c>
      <c r="O13" s="1" t="e">
        <f t="shared" si="6"/>
        <v>#DIV/0!</v>
      </c>
      <c r="P13" s="1" t="e">
        <f t="shared" si="7"/>
        <v>#DIV/0!</v>
      </c>
      <c r="Q13" s="1" t="e">
        <f t="shared" si="8"/>
        <v>#DIV/0!</v>
      </c>
    </row>
    <row r="14" spans="1:17" hidden="1">
      <c r="A14" s="8"/>
      <c r="B14" s="36" t="s">
        <v>22</v>
      </c>
      <c r="C14" s="1"/>
      <c r="D14" s="1"/>
      <c r="E14" s="1"/>
      <c r="F14" s="1">
        <f t="shared" si="11"/>
        <v>0</v>
      </c>
      <c r="G14" s="1"/>
      <c r="H14" s="1"/>
      <c r="I14" s="1"/>
      <c r="J14" s="25" t="e">
        <f t="shared" si="1"/>
        <v>#DIV/0!</v>
      </c>
      <c r="K14" s="1" t="e">
        <f t="shared" si="2"/>
        <v>#DIV/0!</v>
      </c>
      <c r="L14" s="1" t="e">
        <f t="shared" si="3"/>
        <v>#DIV/0!</v>
      </c>
      <c r="M14" s="1" t="e">
        <f t="shared" si="4"/>
        <v>#DIV/0!</v>
      </c>
      <c r="N14" s="25" t="e">
        <f t="shared" si="5"/>
        <v>#DIV/0!</v>
      </c>
      <c r="O14" s="1" t="e">
        <f t="shared" si="6"/>
        <v>#DIV/0!</v>
      </c>
      <c r="P14" s="1" t="e">
        <f t="shared" si="7"/>
        <v>#DIV/0!</v>
      </c>
      <c r="Q14" s="1" t="e">
        <f t="shared" si="8"/>
        <v>#DIV/0!</v>
      </c>
    </row>
    <row r="15" spans="1:17" hidden="1">
      <c r="A15" s="8"/>
      <c r="B15" s="36" t="s">
        <v>8</v>
      </c>
      <c r="C15" s="1"/>
      <c r="D15" s="1"/>
      <c r="E15" s="1"/>
      <c r="F15" s="1">
        <f t="shared" si="11"/>
        <v>0</v>
      </c>
      <c r="G15" s="1"/>
      <c r="H15" s="1"/>
      <c r="I15" s="1"/>
      <c r="J15" s="25" t="e">
        <f t="shared" si="1"/>
        <v>#DIV/0!</v>
      </c>
      <c r="K15" s="1" t="e">
        <f t="shared" si="2"/>
        <v>#DIV/0!</v>
      </c>
      <c r="L15" s="1" t="e">
        <f t="shared" si="3"/>
        <v>#DIV/0!</v>
      </c>
      <c r="M15" s="1" t="e">
        <f t="shared" si="4"/>
        <v>#DIV/0!</v>
      </c>
      <c r="N15" s="25" t="e">
        <f t="shared" si="5"/>
        <v>#DIV/0!</v>
      </c>
      <c r="O15" s="1" t="e">
        <f t="shared" si="6"/>
        <v>#DIV/0!</v>
      </c>
      <c r="P15" s="1" t="e">
        <f t="shared" si="7"/>
        <v>#DIV/0!</v>
      </c>
      <c r="Q15" s="1" t="e">
        <f t="shared" si="8"/>
        <v>#DIV/0!</v>
      </c>
    </row>
    <row r="16" spans="1:17" ht="30">
      <c r="A16" s="8"/>
      <c r="B16" s="34" t="s">
        <v>25</v>
      </c>
      <c r="C16" s="21">
        <f>SUM(C18:C23)</f>
        <v>61.75</v>
      </c>
      <c r="D16" s="31">
        <f t="shared" ref="D16:I16" si="12">SUM(D18:D23)</f>
        <v>50</v>
      </c>
      <c r="E16" s="31">
        <f t="shared" ref="E16" si="13">SUM(E18:E23)</f>
        <v>51</v>
      </c>
      <c r="F16" s="21">
        <f>SUM(F18:F23)</f>
        <v>9481.2999999999993</v>
      </c>
      <c r="G16" s="21">
        <f t="shared" si="12"/>
        <v>0</v>
      </c>
      <c r="H16" s="21">
        <f>SUM(H18:H23)</f>
        <v>9467.2999999999993</v>
      </c>
      <c r="I16" s="21">
        <f t="shared" si="12"/>
        <v>14</v>
      </c>
      <c r="J16" s="30">
        <f t="shared" si="1"/>
        <v>15492.3</v>
      </c>
      <c r="K16" s="21">
        <f t="shared" si="2"/>
        <v>0</v>
      </c>
      <c r="L16" s="21">
        <f t="shared" si="3"/>
        <v>15469.4</v>
      </c>
      <c r="M16" s="21">
        <f t="shared" si="4"/>
        <v>22.9</v>
      </c>
      <c r="N16" s="30">
        <f t="shared" si="5"/>
        <v>15802.099999999999</v>
      </c>
      <c r="O16" s="21">
        <f t="shared" si="6"/>
        <v>0</v>
      </c>
      <c r="P16" s="21">
        <f t="shared" si="7"/>
        <v>15778.8</v>
      </c>
      <c r="Q16" s="21">
        <f t="shared" si="8"/>
        <v>23.3</v>
      </c>
    </row>
    <row r="17" spans="1:17">
      <c r="A17" s="8"/>
      <c r="B17" s="35"/>
      <c r="C17" s="1"/>
      <c r="D17" s="1"/>
      <c r="E17" s="1"/>
      <c r="F17" s="1"/>
      <c r="G17" s="1"/>
      <c r="H17" s="1"/>
      <c r="I17" s="1"/>
      <c r="J17" s="25"/>
      <c r="K17" s="1"/>
      <c r="L17" s="1"/>
      <c r="M17" s="1"/>
      <c r="N17" s="25"/>
      <c r="O17" s="1"/>
      <c r="P17" s="1"/>
      <c r="Q17" s="1"/>
    </row>
    <row r="18" spans="1:17" ht="15" customHeight="1">
      <c r="A18" s="8"/>
      <c r="B18" s="36" t="s">
        <v>7</v>
      </c>
      <c r="C18" s="1">
        <v>1</v>
      </c>
      <c r="D18" s="1">
        <v>1</v>
      </c>
      <c r="E18" s="1">
        <v>1</v>
      </c>
      <c r="F18" s="1">
        <f t="shared" ref="F18:F23" si="14">G18+H18+I18</f>
        <v>483.4</v>
      </c>
      <c r="G18" s="1"/>
      <c r="H18" s="1">
        <v>482.4</v>
      </c>
      <c r="I18" s="1">
        <v>1</v>
      </c>
      <c r="J18" s="25">
        <f t="shared" si="1"/>
        <v>40283.300000000003</v>
      </c>
      <c r="K18" s="1">
        <f t="shared" si="2"/>
        <v>0</v>
      </c>
      <c r="L18" s="1">
        <f t="shared" si="3"/>
        <v>40200</v>
      </c>
      <c r="M18" s="1">
        <f t="shared" si="4"/>
        <v>83.3</v>
      </c>
      <c r="N18" s="25">
        <f t="shared" si="5"/>
        <v>40283.300000000003</v>
      </c>
      <c r="O18" s="1">
        <f t="shared" si="6"/>
        <v>0</v>
      </c>
      <c r="P18" s="1">
        <f t="shared" si="7"/>
        <v>40200</v>
      </c>
      <c r="Q18" s="1">
        <f t="shared" si="8"/>
        <v>83.3</v>
      </c>
    </row>
    <row r="19" spans="1:17" ht="15" customHeight="1">
      <c r="A19" s="8"/>
      <c r="B19" s="36" t="s">
        <v>27</v>
      </c>
      <c r="C19" s="1">
        <v>1</v>
      </c>
      <c r="D19" s="1">
        <v>1</v>
      </c>
      <c r="E19" s="1">
        <v>1</v>
      </c>
      <c r="F19" s="1">
        <f t="shared" si="14"/>
        <v>416.6</v>
      </c>
      <c r="G19" s="1"/>
      <c r="H19" s="1">
        <v>416.6</v>
      </c>
      <c r="I19" s="1"/>
      <c r="J19" s="25">
        <f t="shared" si="1"/>
        <v>34716.699999999997</v>
      </c>
      <c r="K19" s="1">
        <f t="shared" si="2"/>
        <v>0</v>
      </c>
      <c r="L19" s="1">
        <f t="shared" si="3"/>
        <v>34716.699999999997</v>
      </c>
      <c r="M19" s="1">
        <f t="shared" si="4"/>
        <v>0</v>
      </c>
      <c r="N19" s="25">
        <f t="shared" si="5"/>
        <v>34716.699999999997</v>
      </c>
      <c r="O19" s="1">
        <f t="shared" si="6"/>
        <v>0</v>
      </c>
      <c r="P19" s="1">
        <f t="shared" si="7"/>
        <v>34716.699999999997</v>
      </c>
      <c r="Q19" s="1">
        <f t="shared" si="8"/>
        <v>0</v>
      </c>
    </row>
    <row r="20" spans="1:17" ht="15" customHeight="1">
      <c r="A20" s="8"/>
      <c r="B20" s="36" t="s">
        <v>28</v>
      </c>
      <c r="C20" s="1">
        <v>1</v>
      </c>
      <c r="D20" s="1">
        <v>1</v>
      </c>
      <c r="E20" s="1">
        <v>1</v>
      </c>
      <c r="F20" s="1">
        <f t="shared" si="14"/>
        <v>413.4</v>
      </c>
      <c r="G20" s="1"/>
      <c r="H20" s="1">
        <v>412.9</v>
      </c>
      <c r="I20" s="1">
        <v>0.5</v>
      </c>
      <c r="J20" s="25">
        <f t="shared" si="1"/>
        <v>34450</v>
      </c>
      <c r="K20" s="1">
        <f t="shared" si="2"/>
        <v>0</v>
      </c>
      <c r="L20" s="1">
        <f t="shared" si="3"/>
        <v>34408.300000000003</v>
      </c>
      <c r="M20" s="1">
        <f t="shared" si="4"/>
        <v>41.7</v>
      </c>
      <c r="N20" s="25">
        <f t="shared" si="5"/>
        <v>34450</v>
      </c>
      <c r="O20" s="1">
        <f t="shared" si="6"/>
        <v>0</v>
      </c>
      <c r="P20" s="1">
        <f t="shared" si="7"/>
        <v>34408.300000000003</v>
      </c>
      <c r="Q20" s="1">
        <f t="shared" si="8"/>
        <v>41.7</v>
      </c>
    </row>
    <row r="21" spans="1:17">
      <c r="A21" s="8"/>
      <c r="B21" s="36" t="s">
        <v>22</v>
      </c>
      <c r="C21" s="1">
        <v>5.5</v>
      </c>
      <c r="D21" s="1">
        <v>4</v>
      </c>
      <c r="E21" s="1">
        <v>4</v>
      </c>
      <c r="F21" s="1">
        <f t="shared" si="14"/>
        <v>1103.8</v>
      </c>
      <c r="G21" s="1"/>
      <c r="H21" s="1">
        <v>1102.3</v>
      </c>
      <c r="I21" s="1">
        <v>1.5</v>
      </c>
      <c r="J21" s="25">
        <f t="shared" si="1"/>
        <v>22995.899999999998</v>
      </c>
      <c r="K21" s="1">
        <f t="shared" si="2"/>
        <v>0</v>
      </c>
      <c r="L21" s="1">
        <f t="shared" si="3"/>
        <v>22964.6</v>
      </c>
      <c r="M21" s="1">
        <f t="shared" si="4"/>
        <v>31.3</v>
      </c>
      <c r="N21" s="25">
        <f t="shared" si="5"/>
        <v>22995.899999999998</v>
      </c>
      <c r="O21" s="1">
        <f t="shared" si="6"/>
        <v>0</v>
      </c>
      <c r="P21" s="1">
        <f t="shared" si="7"/>
        <v>22964.6</v>
      </c>
      <c r="Q21" s="1">
        <f t="shared" si="8"/>
        <v>31.3</v>
      </c>
    </row>
    <row r="22" spans="1:17">
      <c r="A22" s="8"/>
      <c r="B22" s="36" t="s">
        <v>8</v>
      </c>
      <c r="C22" s="1">
        <v>29.5</v>
      </c>
      <c r="D22" s="1">
        <v>22</v>
      </c>
      <c r="E22" s="1">
        <v>23</v>
      </c>
      <c r="F22" s="1">
        <f t="shared" si="14"/>
        <v>3477.3</v>
      </c>
      <c r="G22" s="1"/>
      <c r="H22" s="1">
        <v>3472.8</v>
      </c>
      <c r="I22" s="1">
        <v>4.5</v>
      </c>
      <c r="J22" s="25">
        <f>K22+L22+M22</f>
        <v>12598.9</v>
      </c>
      <c r="K22" s="1">
        <f t="shared" si="2"/>
        <v>0</v>
      </c>
      <c r="L22" s="1">
        <f t="shared" si="3"/>
        <v>12582.6</v>
      </c>
      <c r="M22" s="1">
        <f t="shared" si="4"/>
        <v>16.3</v>
      </c>
      <c r="N22" s="25">
        <f t="shared" si="5"/>
        <v>13171.5</v>
      </c>
      <c r="O22" s="1">
        <f t="shared" si="6"/>
        <v>0</v>
      </c>
      <c r="P22" s="1">
        <f t="shared" si="7"/>
        <v>13154.5</v>
      </c>
      <c r="Q22" s="1">
        <f t="shared" si="8"/>
        <v>17</v>
      </c>
    </row>
    <row r="23" spans="1:17">
      <c r="A23" s="8"/>
      <c r="B23" s="36" t="s">
        <v>23</v>
      </c>
      <c r="C23" s="1">
        <v>23.75</v>
      </c>
      <c r="D23" s="1">
        <v>21</v>
      </c>
      <c r="E23" s="1">
        <v>21</v>
      </c>
      <c r="F23" s="1">
        <f t="shared" si="14"/>
        <v>3586.8</v>
      </c>
      <c r="G23" s="1"/>
      <c r="H23" s="1">
        <v>3580.3</v>
      </c>
      <c r="I23" s="1">
        <v>6.5</v>
      </c>
      <c r="J23" s="25">
        <f t="shared" si="1"/>
        <v>14233.3</v>
      </c>
      <c r="K23" s="1">
        <f t="shared" si="2"/>
        <v>0</v>
      </c>
      <c r="L23" s="1">
        <f t="shared" si="3"/>
        <v>14207.5</v>
      </c>
      <c r="M23" s="1">
        <f t="shared" si="4"/>
        <v>25.8</v>
      </c>
      <c r="N23" s="25">
        <f t="shared" si="5"/>
        <v>14233.3</v>
      </c>
      <c r="O23" s="1">
        <f t="shared" si="6"/>
        <v>0</v>
      </c>
      <c r="P23" s="1">
        <f t="shared" si="7"/>
        <v>14207.5</v>
      </c>
      <c r="Q23" s="1">
        <f t="shared" si="8"/>
        <v>25.8</v>
      </c>
    </row>
    <row r="24" spans="1:17">
      <c r="A24" s="8"/>
      <c r="B24" s="38" t="s">
        <v>20</v>
      </c>
      <c r="C24" s="21">
        <f>C26+C27+C28+C29+C30</f>
        <v>46</v>
      </c>
      <c r="D24" s="21">
        <f t="shared" ref="D24:E24" si="15">D26+D27+D28+D29+D30</f>
        <v>46</v>
      </c>
      <c r="E24" s="21">
        <f t="shared" si="15"/>
        <v>43</v>
      </c>
      <c r="F24" s="21">
        <f t="shared" ref="F24:I24" si="16">SUM(F26:F30)</f>
        <v>10258.5</v>
      </c>
      <c r="G24" s="21">
        <f t="shared" si="16"/>
        <v>0</v>
      </c>
      <c r="H24" s="21">
        <f t="shared" si="16"/>
        <v>10258.5</v>
      </c>
      <c r="I24" s="21">
        <f t="shared" si="16"/>
        <v>0</v>
      </c>
      <c r="J24" s="30">
        <f t="shared" si="1"/>
        <v>19880.8</v>
      </c>
      <c r="K24" s="21">
        <f t="shared" si="2"/>
        <v>0</v>
      </c>
      <c r="L24" s="21">
        <f t="shared" si="3"/>
        <v>19880.8</v>
      </c>
      <c r="M24" s="21">
        <f t="shared" si="4"/>
        <v>0</v>
      </c>
      <c r="N24" s="30">
        <f t="shared" si="5"/>
        <v>18584.2</v>
      </c>
      <c r="O24" s="21">
        <f t="shared" si="6"/>
        <v>0</v>
      </c>
      <c r="P24" s="21">
        <f t="shared" si="7"/>
        <v>18584.2</v>
      </c>
      <c r="Q24" s="21">
        <f t="shared" si="8"/>
        <v>0</v>
      </c>
    </row>
    <row r="25" spans="1:17">
      <c r="A25" s="8"/>
      <c r="B25" s="35"/>
      <c r="C25" s="1"/>
      <c r="D25" s="1"/>
      <c r="E25" s="1"/>
      <c r="F25" s="1"/>
      <c r="G25" s="1"/>
      <c r="H25" s="1"/>
      <c r="I25" s="1"/>
      <c r="J25" s="25"/>
      <c r="K25" s="1"/>
      <c r="L25" s="1"/>
      <c r="M25" s="1"/>
      <c r="N25" s="25"/>
      <c r="O25" s="1"/>
      <c r="P25" s="1"/>
      <c r="Q25" s="1"/>
    </row>
    <row r="26" spans="1:17">
      <c r="A26" s="8"/>
      <c r="B26" s="36" t="s">
        <v>7</v>
      </c>
      <c r="C26" s="1">
        <v>1</v>
      </c>
      <c r="D26" s="1">
        <v>1</v>
      </c>
      <c r="E26" s="1">
        <v>1</v>
      </c>
      <c r="F26" s="1">
        <f>G26+H26+I26</f>
        <v>637.20000000000005</v>
      </c>
      <c r="G26" s="1"/>
      <c r="H26" s="1">
        <v>637.20000000000005</v>
      </c>
      <c r="I26" s="1"/>
      <c r="J26" s="25">
        <f t="shared" si="1"/>
        <v>53100</v>
      </c>
      <c r="K26" s="1">
        <f t="shared" si="2"/>
        <v>0</v>
      </c>
      <c r="L26" s="1">
        <f t="shared" si="3"/>
        <v>53100</v>
      </c>
      <c r="M26" s="1">
        <f t="shared" si="4"/>
        <v>0</v>
      </c>
      <c r="N26" s="25">
        <f t="shared" si="5"/>
        <v>53100</v>
      </c>
      <c r="O26" s="1">
        <f t="shared" si="6"/>
        <v>0</v>
      </c>
      <c r="P26" s="1">
        <f t="shared" si="7"/>
        <v>53100</v>
      </c>
      <c r="Q26" s="1">
        <f t="shared" si="8"/>
        <v>0</v>
      </c>
    </row>
    <row r="27" spans="1:17">
      <c r="A27" s="8"/>
      <c r="B27" s="36" t="s">
        <v>27</v>
      </c>
      <c r="C27" s="1">
        <v>2</v>
      </c>
      <c r="D27" s="1">
        <v>2</v>
      </c>
      <c r="E27" s="1">
        <v>2</v>
      </c>
      <c r="F27" s="1">
        <f t="shared" ref="F27:F30" si="17">G27+H27+I27</f>
        <v>852.7</v>
      </c>
      <c r="G27" s="1"/>
      <c r="H27" s="1">
        <v>852.7</v>
      </c>
      <c r="I27" s="1"/>
      <c r="J27" s="25">
        <f t="shared" si="1"/>
        <v>35529.199999999997</v>
      </c>
      <c r="K27" s="1">
        <f t="shared" si="2"/>
        <v>0</v>
      </c>
      <c r="L27" s="1">
        <f t="shared" si="3"/>
        <v>35529.199999999997</v>
      </c>
      <c r="M27" s="1">
        <f t="shared" si="4"/>
        <v>0</v>
      </c>
      <c r="N27" s="25">
        <f t="shared" si="5"/>
        <v>35529.199999999997</v>
      </c>
      <c r="O27" s="1">
        <f t="shared" si="6"/>
        <v>0</v>
      </c>
      <c r="P27" s="1">
        <f t="shared" si="7"/>
        <v>35529.199999999997</v>
      </c>
      <c r="Q27" s="1">
        <f t="shared" si="8"/>
        <v>0</v>
      </c>
    </row>
    <row r="28" spans="1:17">
      <c r="A28" s="8"/>
      <c r="B28" s="36" t="s">
        <v>28</v>
      </c>
      <c r="C28" s="1">
        <v>1</v>
      </c>
      <c r="D28" s="1">
        <v>1</v>
      </c>
      <c r="E28" s="1">
        <v>1</v>
      </c>
      <c r="F28" s="1">
        <f t="shared" si="17"/>
        <v>363.6</v>
      </c>
      <c r="G28" s="1"/>
      <c r="H28" s="1">
        <v>363.6</v>
      </c>
      <c r="I28" s="1"/>
      <c r="J28" s="25">
        <f t="shared" si="1"/>
        <v>30300</v>
      </c>
      <c r="K28" s="1">
        <f t="shared" si="2"/>
        <v>0</v>
      </c>
      <c r="L28" s="1">
        <f t="shared" si="3"/>
        <v>30300</v>
      </c>
      <c r="M28" s="1">
        <f t="shared" si="4"/>
        <v>0</v>
      </c>
      <c r="N28" s="25">
        <f t="shared" si="5"/>
        <v>30300</v>
      </c>
      <c r="O28" s="1">
        <f t="shared" si="6"/>
        <v>0</v>
      </c>
      <c r="P28" s="1">
        <f t="shared" si="7"/>
        <v>30300</v>
      </c>
      <c r="Q28" s="1">
        <f t="shared" si="8"/>
        <v>0</v>
      </c>
    </row>
    <row r="29" spans="1:17">
      <c r="A29" s="8"/>
      <c r="B29" s="36" t="s">
        <v>22</v>
      </c>
      <c r="C29" s="1">
        <v>23</v>
      </c>
      <c r="D29" s="1">
        <v>22</v>
      </c>
      <c r="E29" s="1">
        <v>20</v>
      </c>
      <c r="F29" s="1">
        <f t="shared" si="17"/>
        <v>4869.8</v>
      </c>
      <c r="G29" s="1"/>
      <c r="H29" s="1">
        <v>4869.8</v>
      </c>
      <c r="I29" s="1"/>
      <c r="J29" s="25">
        <f t="shared" si="1"/>
        <v>20290.8</v>
      </c>
      <c r="K29" s="1">
        <f t="shared" si="2"/>
        <v>0</v>
      </c>
      <c r="L29" s="1">
        <f t="shared" si="3"/>
        <v>20290.8</v>
      </c>
      <c r="M29" s="1">
        <f t="shared" si="4"/>
        <v>0</v>
      </c>
      <c r="N29" s="25">
        <f t="shared" si="5"/>
        <v>18446.2</v>
      </c>
      <c r="O29" s="1">
        <f t="shared" si="6"/>
        <v>0</v>
      </c>
      <c r="P29" s="1">
        <f t="shared" si="7"/>
        <v>18446.2</v>
      </c>
      <c r="Q29" s="1">
        <f t="shared" si="8"/>
        <v>0</v>
      </c>
    </row>
    <row r="30" spans="1:17">
      <c r="A30" s="8"/>
      <c r="B30" s="36" t="s">
        <v>8</v>
      </c>
      <c r="C30" s="1">
        <v>19</v>
      </c>
      <c r="D30" s="1">
        <v>20</v>
      </c>
      <c r="E30" s="1">
        <v>19</v>
      </c>
      <c r="F30" s="1">
        <f t="shared" si="17"/>
        <v>3535.2</v>
      </c>
      <c r="G30" s="1"/>
      <c r="H30" s="1">
        <v>3535.2</v>
      </c>
      <c r="I30" s="1"/>
      <c r="J30" s="25">
        <f t="shared" si="1"/>
        <v>15505.3</v>
      </c>
      <c r="K30" s="1">
        <f t="shared" si="2"/>
        <v>0</v>
      </c>
      <c r="L30" s="1">
        <f t="shared" si="3"/>
        <v>15505.3</v>
      </c>
      <c r="M30" s="1">
        <f t="shared" si="4"/>
        <v>0</v>
      </c>
      <c r="N30" s="25">
        <f t="shared" si="5"/>
        <v>14730</v>
      </c>
      <c r="O30" s="1">
        <f t="shared" si="6"/>
        <v>0</v>
      </c>
      <c r="P30" s="1">
        <f t="shared" si="7"/>
        <v>14730</v>
      </c>
      <c r="Q30" s="1">
        <f t="shared" si="8"/>
        <v>0</v>
      </c>
    </row>
    <row r="31" spans="1:17">
      <c r="A31" s="8"/>
      <c r="B31" s="39" t="s">
        <v>18</v>
      </c>
      <c r="C31" s="21">
        <f>SUM(C33:C38)</f>
        <v>148.5</v>
      </c>
      <c r="D31" s="21">
        <f t="shared" ref="D31:I31" si="18">SUM(D33:D38)</f>
        <v>150</v>
      </c>
      <c r="E31" s="21">
        <f t="shared" ref="E31" si="19">SUM(E33:E38)</f>
        <v>149</v>
      </c>
      <c r="F31" s="21">
        <f t="shared" si="18"/>
        <v>40087.300000000003</v>
      </c>
      <c r="G31" s="21">
        <f t="shared" si="18"/>
        <v>0</v>
      </c>
      <c r="H31" s="21">
        <f t="shared" si="18"/>
        <v>38247.300000000003</v>
      </c>
      <c r="I31" s="21">
        <f t="shared" si="18"/>
        <v>1840</v>
      </c>
      <c r="J31" s="30">
        <f t="shared" si="1"/>
        <v>22420.199999999997</v>
      </c>
      <c r="K31" s="21">
        <f t="shared" si="2"/>
        <v>0</v>
      </c>
      <c r="L31" s="21">
        <f t="shared" si="3"/>
        <v>21391.1</v>
      </c>
      <c r="M31" s="21">
        <f t="shared" si="4"/>
        <v>1029.0999999999999</v>
      </c>
      <c r="N31" s="30">
        <f t="shared" si="5"/>
        <v>22270.7</v>
      </c>
      <c r="O31" s="21">
        <f t="shared" si="6"/>
        <v>0</v>
      </c>
      <c r="P31" s="21">
        <f t="shared" si="7"/>
        <v>21248.5</v>
      </c>
      <c r="Q31" s="21">
        <f t="shared" si="8"/>
        <v>1022.2</v>
      </c>
    </row>
    <row r="32" spans="1:17">
      <c r="A32" s="8"/>
      <c r="B32" s="35"/>
      <c r="C32" s="1"/>
      <c r="D32" s="1"/>
      <c r="E32" s="1"/>
      <c r="F32" s="1"/>
      <c r="G32" s="29"/>
      <c r="H32" s="1"/>
      <c r="I32" s="1"/>
      <c r="J32" s="25"/>
      <c r="K32" s="1"/>
      <c r="L32" s="1"/>
      <c r="M32" s="1"/>
      <c r="N32" s="25"/>
      <c r="O32" s="1"/>
      <c r="P32" s="1"/>
      <c r="Q32" s="1"/>
    </row>
    <row r="33" spans="1:17">
      <c r="A33" s="8"/>
      <c r="B33" s="36" t="s">
        <v>7</v>
      </c>
      <c r="C33" s="1">
        <v>1</v>
      </c>
      <c r="D33" s="1">
        <v>1</v>
      </c>
      <c r="E33" s="1">
        <v>1</v>
      </c>
      <c r="F33" s="1">
        <f t="shared" ref="F33:F38" si="20">G33+H33+I33</f>
        <v>758.2</v>
      </c>
      <c r="G33" s="29"/>
      <c r="H33" s="1">
        <v>576.6</v>
      </c>
      <c r="I33" s="1">
        <v>181.6</v>
      </c>
      <c r="J33" s="25">
        <f t="shared" si="1"/>
        <v>63183.3</v>
      </c>
      <c r="K33" s="1">
        <f t="shared" si="2"/>
        <v>0</v>
      </c>
      <c r="L33" s="1">
        <f t="shared" si="3"/>
        <v>48050</v>
      </c>
      <c r="M33" s="1">
        <f t="shared" si="4"/>
        <v>15133.3</v>
      </c>
      <c r="N33" s="25">
        <f t="shared" si="5"/>
        <v>63183.3</v>
      </c>
      <c r="O33" s="1">
        <f t="shared" si="6"/>
        <v>0</v>
      </c>
      <c r="P33" s="1">
        <f t="shared" si="7"/>
        <v>48050</v>
      </c>
      <c r="Q33" s="1">
        <f t="shared" si="8"/>
        <v>15133.3</v>
      </c>
    </row>
    <row r="34" spans="1:17">
      <c r="A34" s="8"/>
      <c r="B34" s="36" t="s">
        <v>27</v>
      </c>
      <c r="C34" s="1">
        <v>4</v>
      </c>
      <c r="D34" s="1">
        <v>4</v>
      </c>
      <c r="E34" s="1">
        <v>4</v>
      </c>
      <c r="F34" s="1">
        <f t="shared" si="20"/>
        <v>2237.1</v>
      </c>
      <c r="G34" s="29"/>
      <c r="H34" s="1">
        <v>1841.9</v>
      </c>
      <c r="I34" s="1">
        <v>395.2</v>
      </c>
      <c r="J34" s="25">
        <f t="shared" si="1"/>
        <v>46606.2</v>
      </c>
      <c r="K34" s="1">
        <f t="shared" si="2"/>
        <v>0</v>
      </c>
      <c r="L34" s="1">
        <f t="shared" si="3"/>
        <v>38372.9</v>
      </c>
      <c r="M34" s="1">
        <f t="shared" si="4"/>
        <v>8233.2999999999993</v>
      </c>
      <c r="N34" s="25">
        <f t="shared" si="5"/>
        <v>46606.2</v>
      </c>
      <c r="O34" s="1">
        <f t="shared" si="6"/>
        <v>0</v>
      </c>
      <c r="P34" s="1">
        <f t="shared" si="7"/>
        <v>38372.9</v>
      </c>
      <c r="Q34" s="1">
        <f t="shared" si="8"/>
        <v>8233.2999999999993</v>
      </c>
    </row>
    <row r="35" spans="1:17">
      <c r="A35" s="8"/>
      <c r="B35" s="36" t="s">
        <v>28</v>
      </c>
      <c r="C35" s="1">
        <v>1</v>
      </c>
      <c r="D35" s="1">
        <v>1</v>
      </c>
      <c r="E35" s="1">
        <v>1</v>
      </c>
      <c r="F35" s="1">
        <f t="shared" si="20"/>
        <v>563.9</v>
      </c>
      <c r="G35" s="29"/>
      <c r="H35" s="1">
        <v>401.7</v>
      </c>
      <c r="I35" s="1">
        <v>162.19999999999999</v>
      </c>
      <c r="J35" s="25">
        <f t="shared" si="1"/>
        <v>46991.7</v>
      </c>
      <c r="K35" s="1">
        <f t="shared" si="2"/>
        <v>0</v>
      </c>
      <c r="L35" s="1">
        <f t="shared" si="3"/>
        <v>33475</v>
      </c>
      <c r="M35" s="1">
        <f t="shared" si="4"/>
        <v>13516.7</v>
      </c>
      <c r="N35" s="25">
        <f t="shared" si="5"/>
        <v>46991.7</v>
      </c>
      <c r="O35" s="1">
        <f t="shared" si="6"/>
        <v>0</v>
      </c>
      <c r="P35" s="1">
        <f t="shared" si="7"/>
        <v>33475</v>
      </c>
      <c r="Q35" s="1">
        <f t="shared" si="8"/>
        <v>13516.7</v>
      </c>
    </row>
    <row r="36" spans="1:17">
      <c r="A36" s="8"/>
      <c r="B36" s="36" t="s">
        <v>22</v>
      </c>
      <c r="C36" s="1">
        <v>62</v>
      </c>
      <c r="D36" s="1">
        <v>62</v>
      </c>
      <c r="E36" s="1">
        <v>62</v>
      </c>
      <c r="F36" s="1">
        <f t="shared" si="20"/>
        <v>14974.4</v>
      </c>
      <c r="G36" s="29"/>
      <c r="H36" s="1">
        <v>14184.6</v>
      </c>
      <c r="I36" s="1">
        <v>789.8</v>
      </c>
      <c r="J36" s="25">
        <f t="shared" si="1"/>
        <v>20126.899999999998</v>
      </c>
      <c r="K36" s="1">
        <f t="shared" si="2"/>
        <v>0</v>
      </c>
      <c r="L36" s="1">
        <f t="shared" si="3"/>
        <v>19065.3</v>
      </c>
      <c r="M36" s="1">
        <f t="shared" si="4"/>
        <v>1061.5999999999999</v>
      </c>
      <c r="N36" s="25">
        <f t="shared" si="5"/>
        <v>20126.899999999998</v>
      </c>
      <c r="O36" s="1">
        <f t="shared" si="6"/>
        <v>0</v>
      </c>
      <c r="P36" s="1">
        <f t="shared" si="7"/>
        <v>19065.3</v>
      </c>
      <c r="Q36" s="1">
        <f t="shared" si="8"/>
        <v>1061.5999999999999</v>
      </c>
    </row>
    <row r="37" spans="1:17">
      <c r="A37" s="8"/>
      <c r="B37" s="36" t="s">
        <v>8</v>
      </c>
      <c r="C37" s="1">
        <v>30.5</v>
      </c>
      <c r="D37" s="1">
        <v>32</v>
      </c>
      <c r="E37" s="1">
        <v>31</v>
      </c>
      <c r="F37" s="1">
        <f t="shared" si="20"/>
        <v>5363</v>
      </c>
      <c r="G37" s="29"/>
      <c r="H37" s="1">
        <v>5363</v>
      </c>
      <c r="I37" s="1">
        <v>0</v>
      </c>
      <c r="J37" s="25">
        <f t="shared" si="1"/>
        <v>14416.7</v>
      </c>
      <c r="K37" s="1">
        <f t="shared" si="2"/>
        <v>0</v>
      </c>
      <c r="L37" s="1">
        <f t="shared" si="3"/>
        <v>14416.7</v>
      </c>
      <c r="M37" s="1">
        <f t="shared" si="4"/>
        <v>0</v>
      </c>
      <c r="N37" s="25">
        <f t="shared" si="5"/>
        <v>13966.1</v>
      </c>
      <c r="O37" s="1">
        <f t="shared" si="6"/>
        <v>0</v>
      </c>
      <c r="P37" s="1">
        <f t="shared" si="7"/>
        <v>13966.1</v>
      </c>
      <c r="Q37" s="1">
        <f t="shared" si="8"/>
        <v>0</v>
      </c>
    </row>
    <row r="38" spans="1:17">
      <c r="A38" s="8"/>
      <c r="B38" s="36" t="s">
        <v>24</v>
      </c>
      <c r="C38" s="1">
        <v>50</v>
      </c>
      <c r="D38" s="1">
        <v>50</v>
      </c>
      <c r="E38" s="1">
        <v>50</v>
      </c>
      <c r="F38" s="1">
        <f t="shared" si="20"/>
        <v>16190.7</v>
      </c>
      <c r="G38" s="29"/>
      <c r="H38" s="1">
        <v>15879.5</v>
      </c>
      <c r="I38" s="1">
        <v>311.2</v>
      </c>
      <c r="J38" s="25">
        <f t="shared" si="1"/>
        <v>26984.5</v>
      </c>
      <c r="K38" s="1">
        <f t="shared" si="2"/>
        <v>0</v>
      </c>
      <c r="L38" s="1">
        <f t="shared" si="3"/>
        <v>26465.8</v>
      </c>
      <c r="M38" s="1">
        <f t="shared" si="4"/>
        <v>518.70000000000005</v>
      </c>
      <c r="N38" s="25">
        <f t="shared" si="5"/>
        <v>26984.5</v>
      </c>
      <c r="O38" s="1">
        <f t="shared" si="6"/>
        <v>0</v>
      </c>
      <c r="P38" s="1">
        <f t="shared" si="7"/>
        <v>26465.8</v>
      </c>
      <c r="Q38" s="1">
        <f t="shared" si="8"/>
        <v>518.70000000000005</v>
      </c>
    </row>
  </sheetData>
  <autoFilter ref="A5:Q38"/>
  <mergeCells count="10">
    <mergeCell ref="A2:Q2"/>
    <mergeCell ref="A3:A5"/>
    <mergeCell ref="B3:B5"/>
    <mergeCell ref="C3:C5"/>
    <mergeCell ref="D3:D5"/>
    <mergeCell ref="E3:E5"/>
    <mergeCell ref="F3:I4"/>
    <mergeCell ref="J3:Q3"/>
    <mergeCell ref="J4:M4"/>
    <mergeCell ref="N4:Q4"/>
  </mergeCells>
  <pageMargins left="0.11811023622047245" right="0.11811023622047245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декабрь</vt:lpstr>
      <vt:lpstr>январь-декабрь</vt:lpstr>
      <vt:lpstr>декабрь!Заголовки_для_печати</vt:lpstr>
      <vt:lpstr>'январь-декабрь'!Заголовки_для_печати</vt:lpstr>
      <vt:lpstr>декабрь!Область_печати</vt:lpstr>
      <vt:lpstr>'январь-декабрь'!Область_печати</vt:lpstr>
    </vt:vector>
  </TitlesOfParts>
  <Company>ФУМ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Анисимова Лена</dc:creator>
  <cp:lastModifiedBy>ПРАВО</cp:lastModifiedBy>
  <cp:lastPrinted>2018-01-09T09:39:49Z</cp:lastPrinted>
  <dcterms:created xsi:type="dcterms:W3CDTF">2009-07-03T12:44:11Z</dcterms:created>
  <dcterms:modified xsi:type="dcterms:W3CDTF">2022-09-30T10:02:19Z</dcterms:modified>
</cp:coreProperties>
</file>