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8160"/>
  </bookViews>
  <sheets>
    <sheet name="декабрь" sheetId="19" r:id="rId1"/>
    <sheet name="январь-декабрь" sheetId="20" r:id="rId2"/>
  </sheets>
  <definedNames>
    <definedName name="_xlnm._FilterDatabase" localSheetId="0" hidden="1">декабрь!$A$5:$Q$37</definedName>
    <definedName name="_xlnm._FilterDatabase" localSheetId="1" hidden="1">'январь-декабрь'!$A$5:$Q$37</definedName>
    <definedName name="_xlnm.Print_Titles" localSheetId="0">декабрь!$3:$6</definedName>
    <definedName name="_xlnm.Print_Titles" localSheetId="1">'январь-декабрь'!$3:$6</definedName>
    <definedName name="_xlnm.Print_Area" localSheetId="0">декабрь!$A$1:$Q$37</definedName>
    <definedName name="_xlnm.Print_Area" localSheetId="1">'январь-декабрь'!$A$1:$Q$37</definedName>
  </definedNames>
  <calcPr calcId="125725"/>
</workbook>
</file>

<file path=xl/calcChain.xml><?xml version="1.0" encoding="utf-8"?>
<calcChain xmlns="http://schemas.openxmlformats.org/spreadsheetml/2006/main">
  <c r="O10" i="20"/>
  <c r="P10"/>
  <c r="Q10"/>
  <c r="O11"/>
  <c r="P11"/>
  <c r="Q11"/>
  <c r="O12"/>
  <c r="P12"/>
  <c r="Q12"/>
  <c r="O13"/>
  <c r="P13"/>
  <c r="Q13"/>
  <c r="O14"/>
  <c r="P14"/>
  <c r="Q14"/>
  <c r="O15"/>
  <c r="P15"/>
  <c r="Q15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D23"/>
  <c r="E23"/>
  <c r="F37" l="1"/>
  <c r="F36"/>
  <c r="F35"/>
  <c r="F34"/>
  <c r="F33"/>
  <c r="F32"/>
  <c r="F31"/>
  <c r="I30"/>
  <c r="H30"/>
  <c r="G30"/>
  <c r="E30"/>
  <c r="D30"/>
  <c r="C30"/>
  <c r="F29"/>
  <c r="F28"/>
  <c r="F27"/>
  <c r="F26"/>
  <c r="F25"/>
  <c r="F24"/>
  <c r="I23"/>
  <c r="H23"/>
  <c r="G23"/>
  <c r="C23"/>
  <c r="F22"/>
  <c r="F21"/>
  <c r="F20"/>
  <c r="F19"/>
  <c r="F18"/>
  <c r="F17"/>
  <c r="I16"/>
  <c r="H16"/>
  <c r="G16"/>
  <c r="E16"/>
  <c r="D16"/>
  <c r="C16"/>
  <c r="F15"/>
  <c r="F14"/>
  <c r="F13"/>
  <c r="F12"/>
  <c r="F11"/>
  <c r="F10"/>
  <c r="F37" i="19"/>
  <c r="F36"/>
  <c r="F35"/>
  <c r="F34"/>
  <c r="F33"/>
  <c r="F32"/>
  <c r="F31"/>
  <c r="I30"/>
  <c r="H30"/>
  <c r="G30"/>
  <c r="E30"/>
  <c r="D30"/>
  <c r="C30"/>
  <c r="F29"/>
  <c r="F28"/>
  <c r="F27"/>
  <c r="F26"/>
  <c r="F25"/>
  <c r="F24"/>
  <c r="I23"/>
  <c r="H23"/>
  <c r="G23"/>
  <c r="E23"/>
  <c r="D23"/>
  <c r="C23"/>
  <c r="F22"/>
  <c r="F21"/>
  <c r="F20"/>
  <c r="F19"/>
  <c r="F18"/>
  <c r="F17"/>
  <c r="I16"/>
  <c r="H16"/>
  <c r="G16"/>
  <c r="E16"/>
  <c r="D16"/>
  <c r="C16"/>
  <c r="F15"/>
  <c r="F14"/>
  <c r="F13"/>
  <c r="F12"/>
  <c r="F11"/>
  <c r="F10"/>
  <c r="P23" i="20" l="1"/>
  <c r="L23"/>
  <c r="L30"/>
  <c r="P30"/>
  <c r="K23"/>
  <c r="O23"/>
  <c r="O30"/>
  <c r="K30"/>
  <c r="L16"/>
  <c r="P16"/>
  <c r="K16"/>
  <c r="O16"/>
  <c r="M23"/>
  <c r="Q23"/>
  <c r="Q30"/>
  <c r="M30"/>
  <c r="Q16"/>
  <c r="M16"/>
  <c r="F30" i="19"/>
  <c r="F30" i="20"/>
  <c r="F16" i="19"/>
  <c r="F16" i="20"/>
  <c r="F23" i="19"/>
  <c r="F23" i="20"/>
  <c r="J24"/>
  <c r="J17" l="1"/>
  <c r="N17" l="1"/>
  <c r="N24"/>
  <c r="H9"/>
  <c r="N37" l="1"/>
  <c r="J37"/>
  <c r="N36"/>
  <c r="J36"/>
  <c r="N35"/>
  <c r="J35"/>
  <c r="N34"/>
  <c r="J34"/>
  <c r="N33"/>
  <c r="J33"/>
  <c r="N32"/>
  <c r="N31"/>
  <c r="J31"/>
  <c r="J29"/>
  <c r="N28"/>
  <c r="J28"/>
  <c r="N27"/>
  <c r="J27"/>
  <c r="J26"/>
  <c r="N22"/>
  <c r="J22"/>
  <c r="N21"/>
  <c r="J21"/>
  <c r="N20"/>
  <c r="N19"/>
  <c r="J19"/>
  <c r="N18"/>
  <c r="J18"/>
  <c r="N15"/>
  <c r="J15"/>
  <c r="N14"/>
  <c r="J13"/>
  <c r="N12"/>
  <c r="J12"/>
  <c r="N11"/>
  <c r="J11"/>
  <c r="J10"/>
  <c r="I9"/>
  <c r="G9"/>
  <c r="E9"/>
  <c r="L9" s="1"/>
  <c r="D9"/>
  <c r="P9" s="1"/>
  <c r="C9"/>
  <c r="M9" l="1"/>
  <c r="Q9"/>
  <c r="K9"/>
  <c r="O9"/>
  <c r="C7"/>
  <c r="E7"/>
  <c r="H7"/>
  <c r="D7"/>
  <c r="I7"/>
  <c r="G7"/>
  <c r="F9"/>
  <c r="J25"/>
  <c r="J32"/>
  <c r="J20"/>
  <c r="N25"/>
  <c r="N10"/>
  <c r="N13"/>
  <c r="J14"/>
  <c r="N26"/>
  <c r="N29"/>
  <c r="K7" l="1"/>
  <c r="O7"/>
  <c r="Q7"/>
  <c r="M7"/>
  <c r="P7"/>
  <c r="L7"/>
  <c r="F7"/>
  <c r="N30"/>
  <c r="J30"/>
  <c r="N23"/>
  <c r="N9"/>
  <c r="J9"/>
  <c r="J23"/>
  <c r="J16"/>
  <c r="N16"/>
  <c r="J7" l="1"/>
  <c r="N7"/>
  <c r="E9" i="19" l="1"/>
  <c r="D9"/>
  <c r="C9"/>
  <c r="O10" l="1"/>
  <c r="P10"/>
  <c r="Q10"/>
  <c r="O11"/>
  <c r="P11"/>
  <c r="Q11"/>
  <c r="O12"/>
  <c r="P12"/>
  <c r="Q12"/>
  <c r="O13"/>
  <c r="P13"/>
  <c r="Q13"/>
  <c r="O14"/>
  <c r="P14"/>
  <c r="Q14"/>
  <c r="O15"/>
  <c r="P15"/>
  <c r="Q15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D7"/>
  <c r="E7"/>
  <c r="C7"/>
  <c r="G9"/>
  <c r="H9"/>
  <c r="H7" s="1"/>
  <c r="I9"/>
  <c r="J10" l="1"/>
  <c r="I7"/>
  <c r="G7"/>
  <c r="M9"/>
  <c r="K30"/>
  <c r="J15"/>
  <c r="O30"/>
  <c r="O23"/>
  <c r="L30"/>
  <c r="N14"/>
  <c r="N10"/>
  <c r="L23"/>
  <c r="N29"/>
  <c r="N28"/>
  <c r="J27"/>
  <c r="J26"/>
  <c r="N25"/>
  <c r="K23"/>
  <c r="M23"/>
  <c r="P23"/>
  <c r="N24"/>
  <c r="J35"/>
  <c r="J34"/>
  <c r="M30"/>
  <c r="J31"/>
  <c r="N32"/>
  <c r="N33"/>
  <c r="N36"/>
  <c r="N37"/>
  <c r="M16"/>
  <c r="J22"/>
  <c r="J21"/>
  <c r="N19"/>
  <c r="J18"/>
  <c r="J17"/>
  <c r="P16"/>
  <c r="N20"/>
  <c r="K16"/>
  <c r="L16"/>
  <c r="O16"/>
  <c r="Q16"/>
  <c r="K9"/>
  <c r="J12"/>
  <c r="J11"/>
  <c r="N13"/>
  <c r="Q9"/>
  <c r="P9"/>
  <c r="P30"/>
  <c r="Q23"/>
  <c r="O9"/>
  <c r="J37"/>
  <c r="J33"/>
  <c r="J29"/>
  <c r="J25"/>
  <c r="J20"/>
  <c r="J14"/>
  <c r="N35"/>
  <c r="N31"/>
  <c r="N27"/>
  <c r="N22"/>
  <c r="N18"/>
  <c r="N12"/>
  <c r="L9"/>
  <c r="Q30"/>
  <c r="J36"/>
  <c r="J32"/>
  <c r="J28"/>
  <c r="J24"/>
  <c r="J19"/>
  <c r="J13"/>
  <c r="N34"/>
  <c r="N26"/>
  <c r="N21"/>
  <c r="N17"/>
  <c r="N15"/>
  <c r="N11"/>
  <c r="N30" l="1"/>
  <c r="J9"/>
  <c r="N23"/>
  <c r="J30"/>
  <c r="J23"/>
  <c r="J16"/>
  <c r="N16"/>
  <c r="N9"/>
  <c r="F9" l="1"/>
  <c r="F7" s="1"/>
  <c r="M7" l="1"/>
  <c r="Q7"/>
  <c r="L7"/>
  <c r="P7"/>
  <c r="O7"/>
  <c r="K7"/>
  <c r="N7" l="1"/>
  <c r="J7"/>
</calcChain>
</file>

<file path=xl/sharedStrings.xml><?xml version="1.0" encoding="utf-8"?>
<sst xmlns="http://schemas.openxmlformats.org/spreadsheetml/2006/main" count="108" uniqueCount="39">
  <si>
    <t xml:space="preserve">     в том числе:</t>
  </si>
  <si>
    <t>Наименование ГРБС</t>
  </si>
  <si>
    <t>Штатная численность</t>
  </si>
  <si>
    <t>Физические лица</t>
  </si>
  <si>
    <t>Внебюджет</t>
  </si>
  <si>
    <t>На физические лица</t>
  </si>
  <si>
    <t>руководящие работники</t>
  </si>
  <si>
    <t>административно-хозяйственный и прочий персонал</t>
  </si>
  <si>
    <t>Средняя заработная плата (руб.)</t>
  </si>
  <si>
    <t>Бюджет мо</t>
  </si>
  <si>
    <t>Областной бюджет</t>
  </si>
  <si>
    <t>№ п/п</t>
  </si>
  <si>
    <t>ВСЕГО: (гр.7+гр.8+гр.9)</t>
  </si>
  <si>
    <t>ВСЕГО: (гр.11+гр.12+гр.13)</t>
  </si>
  <si>
    <t>ВСЕГО:                     (гр.15+гр.16+гр.17)</t>
  </si>
  <si>
    <t>Среднесписочная численность (без внешних совместителей)</t>
  </si>
  <si>
    <t>На среднесписочную численность (без внешних совместителей)</t>
  </si>
  <si>
    <t>МБУ "Управление гражданской защиты города Ульяновска"</t>
  </si>
  <si>
    <t>Приложение №2</t>
  </si>
  <si>
    <t>рабочие</t>
  </si>
  <si>
    <t>коммерческий отдел</t>
  </si>
  <si>
    <t>инженерно-технические работники</t>
  </si>
  <si>
    <t>рабочие зелёного хозяйства</t>
  </si>
  <si>
    <t>спасатели</t>
  </si>
  <si>
    <t xml:space="preserve">    МБУ "Городская специализированная похоронная служба г.Ульяновска"</t>
  </si>
  <si>
    <t>МБУ "Управление инженерной защиты"</t>
  </si>
  <si>
    <t>Управление жилищно-коммунального хозяйства администрации города Ульяновска</t>
  </si>
  <si>
    <t>заместитель руководителя</t>
  </si>
  <si>
    <t>главный бухгалтер</t>
  </si>
  <si>
    <t>Областной бюджет(гр.7/гр.5)/* 1000</t>
  </si>
  <si>
    <t>Бюджет  МО(гр.8/гр.5)/* 1000</t>
  </si>
  <si>
    <t>Внебюджет (гр.9/гр.5/*1000)</t>
  </si>
  <si>
    <t>Бюджет МО (гр.8/гр.4)/*    1000</t>
  </si>
  <si>
    <t>Внебюджет (гр.9/4/*1000)</t>
  </si>
  <si>
    <t>Областной бюджет(гр.7/гр.4)/*1000</t>
  </si>
  <si>
    <t>ФОТ без начислений на оплату труда  (тыс. руб.)</t>
  </si>
  <si>
    <t>МБУ "Городской центр по благоустройству и озеленению"</t>
  </si>
  <si>
    <t>Информация о средней заработной плате за январь -декабрь по муниципальному образованию "город Ульяновск"</t>
  </si>
  <si>
    <t>Информация о  средней заработной плате за декабрь по муниципальному образованию "город Ульяновск"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</si>
</sst>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1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5" fillId="0" borderId="0" xfId="0" applyNumberFormat="1" applyFont="1" applyFill="1"/>
    <xf numFmtId="1" fontId="2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/>
    <xf numFmtId="4" fontId="1" fillId="0" borderId="0" xfId="0" applyNumberFormat="1" applyFont="1" applyFill="1" applyAlignment="1"/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1" fontId="2" fillId="0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99"/>
      <color rgb="FFDBEE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80" zoomScaleNormal="80" workbookViewId="0">
      <pane ySplit="5" topLeftCell="A6" activePane="bottomLeft" state="frozen"/>
      <selection pane="bottomLeft" activeCell="R1" sqref="R1:R1048576"/>
    </sheetView>
  </sheetViews>
  <sheetFormatPr defaultColWidth="9.140625" defaultRowHeight="15"/>
  <cols>
    <col min="1" max="1" width="5" style="6" customWidth="1"/>
    <col min="2" max="2" width="61.140625" style="4" customWidth="1"/>
    <col min="3" max="3" width="13.85546875" style="4" customWidth="1"/>
    <col min="4" max="4" width="12.140625" style="4" customWidth="1"/>
    <col min="5" max="5" width="16.42578125" style="4" customWidth="1"/>
    <col min="6" max="6" width="14.7109375" style="22" customWidth="1"/>
    <col min="7" max="7" width="13" style="22" customWidth="1"/>
    <col min="8" max="8" width="13.5703125" style="22" customWidth="1"/>
    <col min="9" max="9" width="12.7109375" style="22" customWidth="1"/>
    <col min="10" max="17" width="15.42578125" style="4" customWidth="1"/>
    <col min="18" max="16384" width="9.140625" style="4"/>
  </cols>
  <sheetData>
    <row r="1" spans="1:17">
      <c r="P1" s="7" t="s">
        <v>18</v>
      </c>
    </row>
    <row r="2" spans="1:17" ht="21.75" customHeight="1">
      <c r="A2" s="31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>
      <c r="A3" s="33" t="s">
        <v>11</v>
      </c>
      <c r="B3" s="35" t="s">
        <v>1</v>
      </c>
      <c r="C3" s="35" t="s">
        <v>2</v>
      </c>
      <c r="D3" s="35" t="s">
        <v>3</v>
      </c>
      <c r="E3" s="35" t="s">
        <v>15</v>
      </c>
      <c r="F3" s="38" t="s">
        <v>35</v>
      </c>
      <c r="G3" s="38"/>
      <c r="H3" s="39"/>
      <c r="I3" s="39"/>
      <c r="J3" s="40" t="s">
        <v>8</v>
      </c>
      <c r="K3" s="40"/>
      <c r="L3" s="40"/>
      <c r="M3" s="40"/>
      <c r="N3" s="40"/>
      <c r="O3" s="40"/>
      <c r="P3" s="40"/>
      <c r="Q3" s="40"/>
    </row>
    <row r="4" spans="1:17">
      <c r="A4" s="34"/>
      <c r="B4" s="36"/>
      <c r="C4" s="36"/>
      <c r="D4" s="37"/>
      <c r="E4" s="37"/>
      <c r="F4" s="39"/>
      <c r="G4" s="39"/>
      <c r="H4" s="39"/>
      <c r="I4" s="39"/>
      <c r="J4" s="35" t="s">
        <v>16</v>
      </c>
      <c r="K4" s="35"/>
      <c r="L4" s="37"/>
      <c r="M4" s="37"/>
      <c r="N4" s="35" t="s">
        <v>5</v>
      </c>
      <c r="O4" s="35"/>
      <c r="P4" s="37"/>
      <c r="Q4" s="37"/>
    </row>
    <row r="5" spans="1:17" ht="45">
      <c r="A5" s="34"/>
      <c r="B5" s="36"/>
      <c r="C5" s="36"/>
      <c r="D5" s="37"/>
      <c r="E5" s="37"/>
      <c r="F5" s="23" t="s">
        <v>12</v>
      </c>
      <c r="G5" s="23" t="s">
        <v>10</v>
      </c>
      <c r="H5" s="23" t="s">
        <v>9</v>
      </c>
      <c r="I5" s="23" t="s">
        <v>4</v>
      </c>
      <c r="J5" s="8" t="s">
        <v>13</v>
      </c>
      <c r="K5" s="21" t="s">
        <v>29</v>
      </c>
      <c r="L5" s="21" t="s">
        <v>30</v>
      </c>
      <c r="M5" s="21" t="s">
        <v>31</v>
      </c>
      <c r="N5" s="8" t="s">
        <v>14</v>
      </c>
      <c r="O5" s="21" t="s">
        <v>34</v>
      </c>
      <c r="P5" s="21" t="s">
        <v>32</v>
      </c>
      <c r="Q5" s="21" t="s">
        <v>33</v>
      </c>
    </row>
    <row r="6" spans="1:17" s="11" customForma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28.5">
      <c r="A7" s="12"/>
      <c r="B7" s="15" t="s">
        <v>26</v>
      </c>
      <c r="C7" s="16">
        <f>C9+C16+C23+C30</f>
        <v>811.5</v>
      </c>
      <c r="D7" s="16">
        <f t="shared" ref="D7:I7" si="0">D9+D16+D23+D30</f>
        <v>675.5</v>
      </c>
      <c r="E7" s="16">
        <f t="shared" si="0"/>
        <v>666</v>
      </c>
      <c r="F7" s="16">
        <f t="shared" si="0"/>
        <v>23567</v>
      </c>
      <c r="G7" s="16">
        <f t="shared" si="0"/>
        <v>0</v>
      </c>
      <c r="H7" s="16">
        <f t="shared" si="0"/>
        <v>21929.800000000003</v>
      </c>
      <c r="I7" s="16">
        <f t="shared" si="0"/>
        <v>1637.2</v>
      </c>
      <c r="J7" s="16">
        <f t="shared" ref="J7:J22" si="1">K7+L7+M7</f>
        <v>35385.9</v>
      </c>
      <c r="K7" s="16">
        <f t="shared" ref="K7:K22" si="2">ROUND(G7/E7*1000,1)</f>
        <v>0</v>
      </c>
      <c r="L7" s="16">
        <f t="shared" ref="L7:L22" si="3">ROUND(H7/E7*1000,1)</f>
        <v>32927.599999999999</v>
      </c>
      <c r="M7" s="16">
        <f t="shared" ref="M7:M22" si="4">ROUND(I7/E7*1000,1)</f>
        <v>2458.3000000000002</v>
      </c>
      <c r="N7" s="16">
        <f t="shared" ref="N7:N22" si="5">O7+P7+Q7</f>
        <v>34888.199999999997</v>
      </c>
      <c r="O7" s="16">
        <f t="shared" ref="O7:O22" si="6">ROUND(G7/D7*1000,1)</f>
        <v>0</v>
      </c>
      <c r="P7" s="16">
        <f t="shared" ref="P7:P22" si="7">ROUND(H7/D7*1000,1)</f>
        <v>32464.5</v>
      </c>
      <c r="Q7" s="16">
        <f t="shared" ref="Q7:Q22" si="8">ROUND(I7/D7*1000,1)</f>
        <v>2423.6999999999998</v>
      </c>
    </row>
    <row r="8" spans="1:17">
      <c r="A8" s="5"/>
      <c r="B8" s="2" t="s">
        <v>0</v>
      </c>
      <c r="C8" s="1"/>
      <c r="D8" s="1"/>
      <c r="E8" s="1"/>
      <c r="F8" s="1"/>
      <c r="G8" s="1"/>
      <c r="H8" s="1"/>
      <c r="I8" s="1"/>
      <c r="J8" s="20"/>
      <c r="K8" s="1"/>
      <c r="L8" s="1"/>
      <c r="M8" s="1"/>
      <c r="N8" s="20"/>
      <c r="O8" s="1"/>
      <c r="P8" s="1"/>
      <c r="Q8" s="1"/>
    </row>
    <row r="9" spans="1:17" ht="30">
      <c r="A9" s="5"/>
      <c r="B9" s="17" t="s">
        <v>24</v>
      </c>
      <c r="C9" s="18">
        <f>SUM(C10:C15)</f>
        <v>77</v>
      </c>
      <c r="D9" s="26">
        <f t="shared" ref="D9:E9" si="9">SUM(D10:D15)</f>
        <v>69</v>
      </c>
      <c r="E9" s="26">
        <f t="shared" si="9"/>
        <v>61</v>
      </c>
      <c r="F9" s="18">
        <f t="shared" ref="F9:I9" si="10">SUM(F10:F15)</f>
        <v>2674.1</v>
      </c>
      <c r="G9" s="18">
        <f t="shared" si="10"/>
        <v>0</v>
      </c>
      <c r="H9" s="18">
        <f t="shared" si="10"/>
        <v>2674.1</v>
      </c>
      <c r="I9" s="18">
        <f t="shared" si="10"/>
        <v>0</v>
      </c>
      <c r="J9" s="29">
        <f t="shared" si="1"/>
        <v>43837.7</v>
      </c>
      <c r="K9" s="18">
        <f t="shared" si="2"/>
        <v>0</v>
      </c>
      <c r="L9" s="18">
        <f t="shared" si="3"/>
        <v>43837.7</v>
      </c>
      <c r="M9" s="18">
        <f t="shared" si="4"/>
        <v>0</v>
      </c>
      <c r="N9" s="29">
        <f t="shared" si="5"/>
        <v>38755.1</v>
      </c>
      <c r="O9" s="18">
        <f t="shared" si="6"/>
        <v>0</v>
      </c>
      <c r="P9" s="18">
        <f t="shared" si="7"/>
        <v>38755.1</v>
      </c>
      <c r="Q9" s="18">
        <f t="shared" si="8"/>
        <v>0</v>
      </c>
    </row>
    <row r="10" spans="1:17" ht="15" customHeight="1">
      <c r="A10" s="5"/>
      <c r="B10" s="3" t="s">
        <v>6</v>
      </c>
      <c r="C10" s="1">
        <v>1</v>
      </c>
      <c r="D10" s="1">
        <v>1</v>
      </c>
      <c r="E10" s="1">
        <v>1</v>
      </c>
      <c r="F10" s="1">
        <f t="shared" ref="F10:F15" si="11">G10+H10+I10</f>
        <v>159.19999999999999</v>
      </c>
      <c r="G10" s="1"/>
      <c r="H10" s="1">
        <v>159.19999999999999</v>
      </c>
      <c r="I10" s="1"/>
      <c r="J10" s="20">
        <f t="shared" si="1"/>
        <v>159200</v>
      </c>
      <c r="K10" s="1">
        <f t="shared" si="2"/>
        <v>0</v>
      </c>
      <c r="L10" s="1">
        <f t="shared" si="3"/>
        <v>159200</v>
      </c>
      <c r="M10" s="1">
        <f t="shared" si="4"/>
        <v>0</v>
      </c>
      <c r="N10" s="20">
        <f t="shared" si="5"/>
        <v>159200</v>
      </c>
      <c r="O10" s="1">
        <f t="shared" si="6"/>
        <v>0</v>
      </c>
      <c r="P10" s="1">
        <f t="shared" si="7"/>
        <v>159200</v>
      </c>
      <c r="Q10" s="1">
        <f t="shared" si="8"/>
        <v>0</v>
      </c>
    </row>
    <row r="11" spans="1:17" ht="15" customHeight="1">
      <c r="A11" s="5"/>
      <c r="B11" s="3" t="s">
        <v>27</v>
      </c>
      <c r="C11" s="1">
        <v>1</v>
      </c>
      <c r="D11" s="1">
        <v>1</v>
      </c>
      <c r="E11" s="1">
        <v>1</v>
      </c>
      <c r="F11" s="1">
        <f t="shared" si="11"/>
        <v>131.1</v>
      </c>
      <c r="G11" s="1"/>
      <c r="H11" s="1">
        <v>131.1</v>
      </c>
      <c r="I11" s="1"/>
      <c r="J11" s="20">
        <f t="shared" si="1"/>
        <v>131100</v>
      </c>
      <c r="K11" s="1">
        <f t="shared" si="2"/>
        <v>0</v>
      </c>
      <c r="L11" s="1">
        <f t="shared" si="3"/>
        <v>131100</v>
      </c>
      <c r="M11" s="1">
        <f t="shared" si="4"/>
        <v>0</v>
      </c>
      <c r="N11" s="20">
        <f t="shared" si="5"/>
        <v>131100</v>
      </c>
      <c r="O11" s="1">
        <f t="shared" si="6"/>
        <v>0</v>
      </c>
      <c r="P11" s="1">
        <f t="shared" si="7"/>
        <v>131100</v>
      </c>
      <c r="Q11" s="1">
        <f t="shared" si="8"/>
        <v>0</v>
      </c>
    </row>
    <row r="12" spans="1:17" ht="15" customHeight="1">
      <c r="A12" s="5"/>
      <c r="B12" s="3" t="s">
        <v>28</v>
      </c>
      <c r="C12" s="1">
        <v>1</v>
      </c>
      <c r="D12" s="1">
        <v>1</v>
      </c>
      <c r="E12" s="1">
        <v>1</v>
      </c>
      <c r="F12" s="1">
        <f t="shared" si="11"/>
        <v>102.8</v>
      </c>
      <c r="G12" s="1"/>
      <c r="H12" s="1">
        <v>102.8</v>
      </c>
      <c r="I12" s="1"/>
      <c r="J12" s="20">
        <f t="shared" si="1"/>
        <v>102800</v>
      </c>
      <c r="K12" s="1">
        <f t="shared" si="2"/>
        <v>0</v>
      </c>
      <c r="L12" s="1">
        <f t="shared" si="3"/>
        <v>102800</v>
      </c>
      <c r="M12" s="1">
        <f t="shared" si="4"/>
        <v>0</v>
      </c>
      <c r="N12" s="20">
        <f t="shared" si="5"/>
        <v>102800</v>
      </c>
      <c r="O12" s="1">
        <f t="shared" si="6"/>
        <v>0</v>
      </c>
      <c r="P12" s="1">
        <f t="shared" si="7"/>
        <v>102800</v>
      </c>
      <c r="Q12" s="1">
        <f t="shared" si="8"/>
        <v>0</v>
      </c>
    </row>
    <row r="13" spans="1:17">
      <c r="A13" s="5"/>
      <c r="B13" s="3" t="s">
        <v>21</v>
      </c>
      <c r="C13" s="1">
        <v>10</v>
      </c>
      <c r="D13" s="1">
        <v>9</v>
      </c>
      <c r="E13" s="1">
        <v>9</v>
      </c>
      <c r="F13" s="1">
        <f t="shared" si="11"/>
        <v>494.4</v>
      </c>
      <c r="G13" s="1"/>
      <c r="H13" s="1">
        <v>494.4</v>
      </c>
      <c r="I13" s="1"/>
      <c r="J13" s="20">
        <f t="shared" si="1"/>
        <v>54933.3</v>
      </c>
      <c r="K13" s="1">
        <f t="shared" si="2"/>
        <v>0</v>
      </c>
      <c r="L13" s="1">
        <f t="shared" si="3"/>
        <v>54933.3</v>
      </c>
      <c r="M13" s="1">
        <f t="shared" si="4"/>
        <v>0</v>
      </c>
      <c r="N13" s="20">
        <f t="shared" si="5"/>
        <v>54933.3</v>
      </c>
      <c r="O13" s="1">
        <f t="shared" si="6"/>
        <v>0</v>
      </c>
      <c r="P13" s="1">
        <f t="shared" si="7"/>
        <v>54933.3</v>
      </c>
      <c r="Q13" s="1">
        <f t="shared" si="8"/>
        <v>0</v>
      </c>
    </row>
    <row r="14" spans="1:17">
      <c r="A14" s="5"/>
      <c r="B14" s="3" t="s">
        <v>7</v>
      </c>
      <c r="C14" s="1">
        <v>32</v>
      </c>
      <c r="D14" s="1">
        <v>32</v>
      </c>
      <c r="E14" s="1">
        <v>26</v>
      </c>
      <c r="F14" s="1">
        <f t="shared" si="11"/>
        <v>1026.2</v>
      </c>
      <c r="G14" s="1"/>
      <c r="H14" s="1">
        <v>1026.2</v>
      </c>
      <c r="I14" s="1"/>
      <c r="J14" s="20">
        <f t="shared" si="1"/>
        <v>39469.199999999997</v>
      </c>
      <c r="K14" s="1">
        <f t="shared" si="2"/>
        <v>0</v>
      </c>
      <c r="L14" s="1">
        <f t="shared" si="3"/>
        <v>39469.199999999997</v>
      </c>
      <c r="M14" s="1">
        <f t="shared" si="4"/>
        <v>0</v>
      </c>
      <c r="N14" s="20">
        <f t="shared" si="5"/>
        <v>32068.799999999999</v>
      </c>
      <c r="O14" s="1">
        <f t="shared" si="6"/>
        <v>0</v>
      </c>
      <c r="P14" s="1">
        <f t="shared" si="7"/>
        <v>32068.799999999999</v>
      </c>
      <c r="Q14" s="1">
        <f t="shared" si="8"/>
        <v>0</v>
      </c>
    </row>
    <row r="15" spans="1:17">
      <c r="A15" s="5"/>
      <c r="B15" s="3" t="s">
        <v>22</v>
      </c>
      <c r="C15" s="1">
        <v>32</v>
      </c>
      <c r="D15" s="1">
        <v>25</v>
      </c>
      <c r="E15" s="1">
        <v>23</v>
      </c>
      <c r="F15" s="1">
        <f t="shared" si="11"/>
        <v>760.4</v>
      </c>
      <c r="G15" s="1"/>
      <c r="H15" s="1">
        <v>760.4</v>
      </c>
      <c r="I15" s="1"/>
      <c r="J15" s="20">
        <f t="shared" si="1"/>
        <v>33060.9</v>
      </c>
      <c r="K15" s="1">
        <f t="shared" si="2"/>
        <v>0</v>
      </c>
      <c r="L15" s="1">
        <f t="shared" si="3"/>
        <v>33060.9</v>
      </c>
      <c r="M15" s="1">
        <f t="shared" si="4"/>
        <v>0</v>
      </c>
      <c r="N15" s="20">
        <f t="shared" si="5"/>
        <v>30416</v>
      </c>
      <c r="O15" s="1">
        <f t="shared" si="6"/>
        <v>0</v>
      </c>
      <c r="P15" s="1">
        <f t="shared" si="7"/>
        <v>30416</v>
      </c>
      <c r="Q15" s="1">
        <f t="shared" si="8"/>
        <v>0</v>
      </c>
    </row>
    <row r="16" spans="1:17">
      <c r="A16" s="5"/>
      <c r="B16" s="19" t="s">
        <v>17</v>
      </c>
      <c r="C16" s="18">
        <f>SUM(C17:C22)</f>
        <v>148.5</v>
      </c>
      <c r="D16" s="18">
        <f t="shared" ref="D16:E16" si="12">SUM(D17:D22)</f>
        <v>150</v>
      </c>
      <c r="E16" s="18">
        <f t="shared" si="12"/>
        <v>149</v>
      </c>
      <c r="F16" s="18">
        <f>SUM(F17:F22)</f>
        <v>5018.2999999999993</v>
      </c>
      <c r="G16" s="18">
        <f>SUM(G17:G22)</f>
        <v>0</v>
      </c>
      <c r="H16" s="18">
        <f>SUM(H17:H22)</f>
        <v>4552.8999999999996</v>
      </c>
      <c r="I16" s="18">
        <f>SUM(I17:I22)</f>
        <v>465.40000000000003</v>
      </c>
      <c r="J16" s="29">
        <f t="shared" si="1"/>
        <v>33679.9</v>
      </c>
      <c r="K16" s="18">
        <f t="shared" si="2"/>
        <v>0</v>
      </c>
      <c r="L16" s="18">
        <f t="shared" si="3"/>
        <v>30556.400000000001</v>
      </c>
      <c r="M16" s="18">
        <f t="shared" si="4"/>
        <v>3123.5</v>
      </c>
      <c r="N16" s="29">
        <f t="shared" si="5"/>
        <v>33455.4</v>
      </c>
      <c r="O16" s="18">
        <f t="shared" si="6"/>
        <v>0</v>
      </c>
      <c r="P16" s="18">
        <f t="shared" si="7"/>
        <v>30352.7</v>
      </c>
      <c r="Q16" s="18">
        <f t="shared" si="8"/>
        <v>3102.7</v>
      </c>
    </row>
    <row r="17" spans="1:17">
      <c r="A17" s="5"/>
      <c r="B17" s="3" t="s">
        <v>6</v>
      </c>
      <c r="C17" s="1">
        <v>1</v>
      </c>
      <c r="D17" s="1">
        <v>1</v>
      </c>
      <c r="E17" s="1">
        <v>1</v>
      </c>
      <c r="F17" s="1">
        <f t="shared" ref="F17:F22" si="13">G17+H17+I17</f>
        <v>113.8</v>
      </c>
      <c r="G17" s="24"/>
      <c r="H17" s="1">
        <v>66.599999999999994</v>
      </c>
      <c r="I17" s="1">
        <v>47.2</v>
      </c>
      <c r="J17" s="20">
        <f t="shared" si="1"/>
        <v>113800</v>
      </c>
      <c r="K17" s="1">
        <f t="shared" si="2"/>
        <v>0</v>
      </c>
      <c r="L17" s="1">
        <f t="shared" si="3"/>
        <v>66600</v>
      </c>
      <c r="M17" s="1">
        <f t="shared" si="4"/>
        <v>47200</v>
      </c>
      <c r="N17" s="20">
        <f t="shared" si="5"/>
        <v>113800</v>
      </c>
      <c r="O17" s="1">
        <f t="shared" si="6"/>
        <v>0</v>
      </c>
      <c r="P17" s="1">
        <f t="shared" si="7"/>
        <v>66600</v>
      </c>
      <c r="Q17" s="1">
        <f t="shared" si="8"/>
        <v>47200</v>
      </c>
    </row>
    <row r="18" spans="1:17">
      <c r="A18" s="5"/>
      <c r="B18" s="3" t="s">
        <v>27</v>
      </c>
      <c r="C18" s="1">
        <v>4</v>
      </c>
      <c r="D18" s="1">
        <v>4</v>
      </c>
      <c r="E18" s="1">
        <v>4</v>
      </c>
      <c r="F18" s="1">
        <f t="shared" si="13"/>
        <v>385.9</v>
      </c>
      <c r="G18" s="24"/>
      <c r="H18" s="1">
        <v>274.3</v>
      </c>
      <c r="I18" s="1">
        <v>111.6</v>
      </c>
      <c r="J18" s="20">
        <f t="shared" si="1"/>
        <v>96475</v>
      </c>
      <c r="K18" s="1">
        <f t="shared" si="2"/>
        <v>0</v>
      </c>
      <c r="L18" s="1">
        <f t="shared" si="3"/>
        <v>68575</v>
      </c>
      <c r="M18" s="1">
        <f t="shared" si="4"/>
        <v>27900</v>
      </c>
      <c r="N18" s="20">
        <f t="shared" si="5"/>
        <v>96475</v>
      </c>
      <c r="O18" s="1">
        <f t="shared" si="6"/>
        <v>0</v>
      </c>
      <c r="P18" s="1">
        <f t="shared" si="7"/>
        <v>68575</v>
      </c>
      <c r="Q18" s="1">
        <f t="shared" si="8"/>
        <v>27900</v>
      </c>
    </row>
    <row r="19" spans="1:17">
      <c r="A19" s="5"/>
      <c r="B19" s="3" t="s">
        <v>28</v>
      </c>
      <c r="C19" s="1">
        <v>1</v>
      </c>
      <c r="D19" s="1">
        <v>1</v>
      </c>
      <c r="E19" s="1">
        <v>1</v>
      </c>
      <c r="F19" s="1">
        <f t="shared" si="13"/>
        <v>130.30000000000001</v>
      </c>
      <c r="G19" s="24"/>
      <c r="H19" s="1">
        <v>76</v>
      </c>
      <c r="I19" s="1">
        <v>54.3</v>
      </c>
      <c r="J19" s="20">
        <f t="shared" si="1"/>
        <v>130300</v>
      </c>
      <c r="K19" s="1">
        <f t="shared" si="2"/>
        <v>0</v>
      </c>
      <c r="L19" s="1">
        <f t="shared" si="3"/>
        <v>76000</v>
      </c>
      <c r="M19" s="1">
        <f t="shared" si="4"/>
        <v>54300</v>
      </c>
      <c r="N19" s="20">
        <f t="shared" si="5"/>
        <v>130300</v>
      </c>
      <c r="O19" s="1">
        <f t="shared" si="6"/>
        <v>0</v>
      </c>
      <c r="P19" s="1">
        <f t="shared" si="7"/>
        <v>76000</v>
      </c>
      <c r="Q19" s="1">
        <f t="shared" si="8"/>
        <v>54300</v>
      </c>
    </row>
    <row r="20" spans="1:17">
      <c r="A20" s="5"/>
      <c r="B20" s="3" t="s">
        <v>21</v>
      </c>
      <c r="C20" s="1">
        <v>61</v>
      </c>
      <c r="D20" s="1">
        <v>61</v>
      </c>
      <c r="E20" s="1">
        <v>61</v>
      </c>
      <c r="F20" s="1">
        <f t="shared" si="13"/>
        <v>1918.2</v>
      </c>
      <c r="G20" s="24"/>
      <c r="H20" s="1">
        <v>1694.7</v>
      </c>
      <c r="I20" s="1">
        <v>223.5</v>
      </c>
      <c r="J20" s="20">
        <f t="shared" si="1"/>
        <v>31445.9</v>
      </c>
      <c r="K20" s="1">
        <f t="shared" si="2"/>
        <v>0</v>
      </c>
      <c r="L20" s="1">
        <f t="shared" si="3"/>
        <v>27782</v>
      </c>
      <c r="M20" s="1">
        <f t="shared" si="4"/>
        <v>3663.9</v>
      </c>
      <c r="N20" s="20">
        <f t="shared" si="5"/>
        <v>31445.9</v>
      </c>
      <c r="O20" s="1">
        <f t="shared" si="6"/>
        <v>0</v>
      </c>
      <c r="P20" s="1">
        <f t="shared" si="7"/>
        <v>27782</v>
      </c>
      <c r="Q20" s="1">
        <f t="shared" si="8"/>
        <v>3663.9</v>
      </c>
    </row>
    <row r="21" spans="1:17">
      <c r="A21" s="5"/>
      <c r="B21" s="3" t="s">
        <v>7</v>
      </c>
      <c r="C21" s="1">
        <v>32.5</v>
      </c>
      <c r="D21" s="1">
        <v>34</v>
      </c>
      <c r="E21" s="1">
        <v>33</v>
      </c>
      <c r="F21" s="1">
        <f t="shared" si="13"/>
        <v>870</v>
      </c>
      <c r="G21" s="24"/>
      <c r="H21" s="1">
        <v>870</v>
      </c>
      <c r="I21" s="1"/>
      <c r="J21" s="20">
        <f t="shared" si="1"/>
        <v>26363.599999999999</v>
      </c>
      <c r="K21" s="1">
        <f t="shared" si="2"/>
        <v>0</v>
      </c>
      <c r="L21" s="1">
        <f t="shared" si="3"/>
        <v>26363.599999999999</v>
      </c>
      <c r="M21" s="1">
        <f t="shared" si="4"/>
        <v>0</v>
      </c>
      <c r="N21" s="20">
        <f t="shared" si="5"/>
        <v>25588.2</v>
      </c>
      <c r="O21" s="1">
        <f t="shared" si="6"/>
        <v>0</v>
      </c>
      <c r="P21" s="1">
        <f t="shared" si="7"/>
        <v>25588.2</v>
      </c>
      <c r="Q21" s="1">
        <f t="shared" si="8"/>
        <v>0</v>
      </c>
    </row>
    <row r="22" spans="1:17">
      <c r="A22" s="5"/>
      <c r="B22" s="3" t="s">
        <v>23</v>
      </c>
      <c r="C22" s="1">
        <v>49</v>
      </c>
      <c r="D22" s="1">
        <v>49</v>
      </c>
      <c r="E22" s="1">
        <v>49</v>
      </c>
      <c r="F22" s="1">
        <f t="shared" si="13"/>
        <v>1600.1</v>
      </c>
      <c r="G22" s="24"/>
      <c r="H22" s="1">
        <v>1571.3</v>
      </c>
      <c r="I22" s="1">
        <v>28.8</v>
      </c>
      <c r="J22" s="20">
        <f t="shared" si="1"/>
        <v>32655.1</v>
      </c>
      <c r="K22" s="1">
        <f t="shared" si="2"/>
        <v>0</v>
      </c>
      <c r="L22" s="1">
        <f t="shared" si="3"/>
        <v>32067.3</v>
      </c>
      <c r="M22" s="1">
        <f t="shared" si="4"/>
        <v>587.79999999999995</v>
      </c>
      <c r="N22" s="20">
        <f t="shared" si="5"/>
        <v>32655.1</v>
      </c>
      <c r="O22" s="1">
        <f t="shared" si="6"/>
        <v>0</v>
      </c>
      <c r="P22" s="1">
        <f t="shared" si="7"/>
        <v>32067.3</v>
      </c>
      <c r="Q22" s="1">
        <f t="shared" si="8"/>
        <v>587.79999999999995</v>
      </c>
    </row>
    <row r="23" spans="1:17">
      <c r="A23" s="5"/>
      <c r="B23" s="19" t="s">
        <v>25</v>
      </c>
      <c r="C23" s="18">
        <f t="shared" ref="C23:I23" si="14">SUM(C24:C29)</f>
        <v>50</v>
      </c>
      <c r="D23" s="18">
        <f t="shared" si="14"/>
        <v>46.5</v>
      </c>
      <c r="E23" s="18">
        <f t="shared" si="14"/>
        <v>46</v>
      </c>
      <c r="F23" s="18">
        <f t="shared" si="14"/>
        <v>1527.7</v>
      </c>
      <c r="G23" s="18">
        <f t="shared" si="14"/>
        <v>0</v>
      </c>
      <c r="H23" s="18">
        <f t="shared" si="14"/>
        <v>1527.7</v>
      </c>
      <c r="I23" s="18">
        <f t="shared" si="14"/>
        <v>0</v>
      </c>
      <c r="J23" s="29">
        <f t="shared" ref="J23:J37" si="15">K23+L23+M23</f>
        <v>33210.9</v>
      </c>
      <c r="K23" s="18">
        <f t="shared" ref="K23:K37" si="16">ROUND(G23/E23*1000,1)</f>
        <v>0</v>
      </c>
      <c r="L23" s="18">
        <f t="shared" ref="L23:L37" si="17">ROUND(H23/E23*1000,1)</f>
        <v>33210.9</v>
      </c>
      <c r="M23" s="18">
        <f t="shared" ref="M23:M37" si="18">ROUND(I23/E23*1000,1)</f>
        <v>0</v>
      </c>
      <c r="N23" s="29">
        <f t="shared" ref="N23:N37" si="19">O23+P23+Q23</f>
        <v>32853.800000000003</v>
      </c>
      <c r="O23" s="18">
        <f t="shared" ref="O23:O37" si="20">ROUND(G23/D23*1000,1)</f>
        <v>0</v>
      </c>
      <c r="P23" s="18">
        <f t="shared" ref="P23:P37" si="21">ROUND(H23/D23*1000,1)</f>
        <v>32853.800000000003</v>
      </c>
      <c r="Q23" s="18">
        <f t="shared" ref="Q23:Q37" si="22">ROUND(I23/D23*1000,1)</f>
        <v>0</v>
      </c>
    </row>
    <row r="24" spans="1:17">
      <c r="A24" s="5"/>
      <c r="B24" s="3" t="s">
        <v>6</v>
      </c>
      <c r="C24" s="14">
        <v>1</v>
      </c>
      <c r="D24" s="1">
        <v>1</v>
      </c>
      <c r="E24" s="1">
        <v>1</v>
      </c>
      <c r="F24" s="1">
        <f t="shared" ref="F24:F29" si="23">G24+H24+I24</f>
        <v>0</v>
      </c>
      <c r="G24" s="1"/>
      <c r="H24" s="1"/>
      <c r="I24" s="1"/>
      <c r="J24" s="20">
        <f t="shared" si="15"/>
        <v>0</v>
      </c>
      <c r="K24" s="1">
        <f t="shared" si="16"/>
        <v>0</v>
      </c>
      <c r="L24" s="1">
        <f t="shared" si="17"/>
        <v>0</v>
      </c>
      <c r="M24" s="1">
        <f t="shared" si="18"/>
        <v>0</v>
      </c>
      <c r="N24" s="20">
        <f t="shared" si="19"/>
        <v>0</v>
      </c>
      <c r="O24" s="1">
        <f t="shared" si="20"/>
        <v>0</v>
      </c>
      <c r="P24" s="1">
        <f t="shared" si="21"/>
        <v>0</v>
      </c>
      <c r="Q24" s="1">
        <f t="shared" si="22"/>
        <v>0</v>
      </c>
    </row>
    <row r="25" spans="1:17">
      <c r="A25" s="5"/>
      <c r="B25" s="3" t="s">
        <v>27</v>
      </c>
      <c r="C25" s="14">
        <v>1</v>
      </c>
      <c r="D25" s="1">
        <v>0</v>
      </c>
      <c r="E25" s="1">
        <v>0</v>
      </c>
      <c r="F25" s="1">
        <f t="shared" si="23"/>
        <v>139.19999999999999</v>
      </c>
      <c r="G25" s="1"/>
      <c r="H25" s="1">
        <v>139.19999999999999</v>
      </c>
      <c r="I25" s="1"/>
      <c r="J25" s="20" t="e">
        <f t="shared" si="15"/>
        <v>#DIV/0!</v>
      </c>
      <c r="K25" s="1" t="e">
        <f t="shared" si="16"/>
        <v>#DIV/0!</v>
      </c>
      <c r="L25" s="1" t="e">
        <f t="shared" si="17"/>
        <v>#DIV/0!</v>
      </c>
      <c r="M25" s="1" t="e">
        <f t="shared" si="18"/>
        <v>#DIV/0!</v>
      </c>
      <c r="N25" s="20" t="e">
        <f t="shared" si="19"/>
        <v>#DIV/0!</v>
      </c>
      <c r="O25" s="1" t="e">
        <f t="shared" si="20"/>
        <v>#DIV/0!</v>
      </c>
      <c r="P25" s="1" t="e">
        <f t="shared" si="21"/>
        <v>#DIV/0!</v>
      </c>
      <c r="Q25" s="1" t="e">
        <f t="shared" si="22"/>
        <v>#DIV/0!</v>
      </c>
    </row>
    <row r="26" spans="1:17">
      <c r="A26" s="5"/>
      <c r="B26" s="3" t="s">
        <v>28</v>
      </c>
      <c r="C26" s="14">
        <v>1</v>
      </c>
      <c r="D26" s="1">
        <v>1</v>
      </c>
      <c r="E26" s="1">
        <v>1</v>
      </c>
      <c r="F26" s="1">
        <f t="shared" si="23"/>
        <v>60.6</v>
      </c>
      <c r="G26" s="1"/>
      <c r="H26" s="1">
        <v>60.6</v>
      </c>
      <c r="I26" s="1"/>
      <c r="J26" s="20">
        <f t="shared" si="15"/>
        <v>60600</v>
      </c>
      <c r="K26" s="1">
        <f t="shared" si="16"/>
        <v>0</v>
      </c>
      <c r="L26" s="1">
        <f t="shared" si="17"/>
        <v>60600</v>
      </c>
      <c r="M26" s="1">
        <f t="shared" si="18"/>
        <v>0</v>
      </c>
      <c r="N26" s="20">
        <f t="shared" si="19"/>
        <v>60600</v>
      </c>
      <c r="O26" s="1">
        <f t="shared" si="20"/>
        <v>0</v>
      </c>
      <c r="P26" s="1">
        <f t="shared" si="21"/>
        <v>60600</v>
      </c>
      <c r="Q26" s="1">
        <f t="shared" si="22"/>
        <v>0</v>
      </c>
    </row>
    <row r="27" spans="1:17">
      <c r="A27" s="5"/>
      <c r="B27" s="3" t="s">
        <v>21</v>
      </c>
      <c r="C27" s="14">
        <v>11</v>
      </c>
      <c r="D27" s="1">
        <v>10.5</v>
      </c>
      <c r="E27" s="1">
        <v>10</v>
      </c>
      <c r="F27" s="1">
        <f t="shared" si="23"/>
        <v>275.10000000000002</v>
      </c>
      <c r="G27" s="1"/>
      <c r="H27" s="1">
        <v>275.10000000000002</v>
      </c>
      <c r="I27" s="1"/>
      <c r="J27" s="20">
        <f t="shared" si="15"/>
        <v>27510</v>
      </c>
      <c r="K27" s="1">
        <f t="shared" si="16"/>
        <v>0</v>
      </c>
      <c r="L27" s="1">
        <f t="shared" si="17"/>
        <v>27510</v>
      </c>
      <c r="M27" s="1">
        <f t="shared" si="18"/>
        <v>0</v>
      </c>
      <c r="N27" s="20">
        <f t="shared" si="19"/>
        <v>26200</v>
      </c>
      <c r="O27" s="1">
        <f t="shared" si="20"/>
        <v>0</v>
      </c>
      <c r="P27" s="1">
        <f t="shared" si="21"/>
        <v>26200</v>
      </c>
      <c r="Q27" s="1">
        <f t="shared" si="22"/>
        <v>0</v>
      </c>
    </row>
    <row r="28" spans="1:17">
      <c r="A28" s="5"/>
      <c r="B28" s="3" t="s">
        <v>7</v>
      </c>
      <c r="C28" s="14">
        <v>9</v>
      </c>
      <c r="D28" s="1">
        <v>9</v>
      </c>
      <c r="E28" s="1">
        <v>9</v>
      </c>
      <c r="F28" s="1">
        <f t="shared" si="23"/>
        <v>214.1</v>
      </c>
      <c r="G28" s="1"/>
      <c r="H28" s="1">
        <v>214.1</v>
      </c>
      <c r="I28" s="1"/>
      <c r="J28" s="20">
        <f t="shared" si="15"/>
        <v>23788.9</v>
      </c>
      <c r="K28" s="1">
        <f t="shared" si="16"/>
        <v>0</v>
      </c>
      <c r="L28" s="1">
        <f t="shared" si="17"/>
        <v>23788.9</v>
      </c>
      <c r="M28" s="1">
        <f t="shared" si="18"/>
        <v>0</v>
      </c>
      <c r="N28" s="20">
        <f t="shared" si="19"/>
        <v>23788.9</v>
      </c>
      <c r="O28" s="1">
        <f t="shared" si="20"/>
        <v>0</v>
      </c>
      <c r="P28" s="1">
        <f t="shared" si="21"/>
        <v>23788.9</v>
      </c>
      <c r="Q28" s="1">
        <f t="shared" si="22"/>
        <v>0</v>
      </c>
    </row>
    <row r="29" spans="1:17">
      <c r="A29" s="5"/>
      <c r="B29" s="3" t="s">
        <v>19</v>
      </c>
      <c r="C29" s="14">
        <v>27</v>
      </c>
      <c r="D29" s="1">
        <v>25</v>
      </c>
      <c r="E29" s="1">
        <v>25</v>
      </c>
      <c r="F29" s="1">
        <f t="shared" si="23"/>
        <v>838.7</v>
      </c>
      <c r="G29" s="1"/>
      <c r="H29" s="1">
        <v>838.7</v>
      </c>
      <c r="I29" s="1"/>
      <c r="J29" s="20">
        <f t="shared" si="15"/>
        <v>33548</v>
      </c>
      <c r="K29" s="1">
        <f t="shared" si="16"/>
        <v>0</v>
      </c>
      <c r="L29" s="1">
        <f t="shared" si="17"/>
        <v>33548</v>
      </c>
      <c r="M29" s="1">
        <f t="shared" si="18"/>
        <v>0</v>
      </c>
      <c r="N29" s="20">
        <f t="shared" si="19"/>
        <v>33548</v>
      </c>
      <c r="O29" s="1">
        <f t="shared" si="20"/>
        <v>0</v>
      </c>
      <c r="P29" s="1">
        <f t="shared" si="21"/>
        <v>33548</v>
      </c>
      <c r="Q29" s="1">
        <f t="shared" si="22"/>
        <v>0</v>
      </c>
    </row>
    <row r="30" spans="1:17">
      <c r="A30" s="5"/>
      <c r="B30" s="19" t="s">
        <v>36</v>
      </c>
      <c r="C30" s="25">
        <f>SUM(C31:C37)</f>
        <v>536</v>
      </c>
      <c r="D30" s="18">
        <f t="shared" ref="D30:I30" si="24">SUM(D31:D37)</f>
        <v>410</v>
      </c>
      <c r="E30" s="18">
        <f t="shared" si="24"/>
        <v>410</v>
      </c>
      <c r="F30" s="18">
        <f t="shared" si="24"/>
        <v>14346.9</v>
      </c>
      <c r="G30" s="18">
        <f t="shared" si="24"/>
        <v>0</v>
      </c>
      <c r="H30" s="18">
        <f t="shared" si="24"/>
        <v>13175.1</v>
      </c>
      <c r="I30" s="18">
        <f t="shared" si="24"/>
        <v>1171.8</v>
      </c>
      <c r="J30" s="29">
        <f t="shared" si="15"/>
        <v>34992.400000000001</v>
      </c>
      <c r="K30" s="18">
        <f t="shared" si="16"/>
        <v>0</v>
      </c>
      <c r="L30" s="18">
        <f t="shared" si="17"/>
        <v>32134.400000000001</v>
      </c>
      <c r="M30" s="18">
        <f t="shared" si="18"/>
        <v>2858</v>
      </c>
      <c r="N30" s="29">
        <f t="shared" si="19"/>
        <v>34992.400000000001</v>
      </c>
      <c r="O30" s="18">
        <f t="shared" si="20"/>
        <v>0</v>
      </c>
      <c r="P30" s="18">
        <f t="shared" si="21"/>
        <v>32134.400000000001</v>
      </c>
      <c r="Q30" s="18">
        <f t="shared" si="22"/>
        <v>2858</v>
      </c>
    </row>
    <row r="31" spans="1:17">
      <c r="A31" s="5"/>
      <c r="B31" s="3" t="s">
        <v>6</v>
      </c>
      <c r="C31" s="13">
        <v>1</v>
      </c>
      <c r="D31" s="1">
        <v>1</v>
      </c>
      <c r="E31" s="1">
        <v>1</v>
      </c>
      <c r="F31" s="1">
        <f>G31+H31+I31</f>
        <v>162.1</v>
      </c>
      <c r="G31" s="1"/>
      <c r="H31" s="1">
        <v>160.19999999999999</v>
      </c>
      <c r="I31" s="1">
        <v>1.9</v>
      </c>
      <c r="J31" s="20">
        <f t="shared" si="15"/>
        <v>162100</v>
      </c>
      <c r="K31" s="1">
        <f t="shared" si="16"/>
        <v>0</v>
      </c>
      <c r="L31" s="1">
        <f t="shared" si="17"/>
        <v>160200</v>
      </c>
      <c r="M31" s="1">
        <f t="shared" si="18"/>
        <v>1900</v>
      </c>
      <c r="N31" s="20">
        <f t="shared" si="19"/>
        <v>162100</v>
      </c>
      <c r="O31" s="1">
        <f t="shared" si="20"/>
        <v>0</v>
      </c>
      <c r="P31" s="1">
        <f t="shared" si="21"/>
        <v>160200</v>
      </c>
      <c r="Q31" s="1">
        <f t="shared" si="22"/>
        <v>1900</v>
      </c>
    </row>
    <row r="32" spans="1:17">
      <c r="A32" s="5"/>
      <c r="B32" s="3" t="s">
        <v>27</v>
      </c>
      <c r="C32" s="13">
        <v>2</v>
      </c>
      <c r="D32" s="1">
        <v>1</v>
      </c>
      <c r="E32" s="1">
        <v>1</v>
      </c>
      <c r="F32" s="1">
        <f t="shared" ref="F32:F37" si="25">G32+H32+I32</f>
        <v>115.3</v>
      </c>
      <c r="G32" s="1"/>
      <c r="H32" s="1">
        <v>113.7</v>
      </c>
      <c r="I32" s="1">
        <v>1.6</v>
      </c>
      <c r="J32" s="20">
        <f t="shared" si="15"/>
        <v>115300</v>
      </c>
      <c r="K32" s="1">
        <f t="shared" si="16"/>
        <v>0</v>
      </c>
      <c r="L32" s="1">
        <f t="shared" si="17"/>
        <v>113700</v>
      </c>
      <c r="M32" s="1">
        <f t="shared" si="18"/>
        <v>1600</v>
      </c>
      <c r="N32" s="20">
        <f t="shared" si="19"/>
        <v>115300</v>
      </c>
      <c r="O32" s="1">
        <f t="shared" si="20"/>
        <v>0</v>
      </c>
      <c r="P32" s="1">
        <f t="shared" si="21"/>
        <v>113700</v>
      </c>
      <c r="Q32" s="1">
        <f t="shared" si="22"/>
        <v>1600</v>
      </c>
    </row>
    <row r="33" spans="1:17">
      <c r="A33" s="5"/>
      <c r="B33" s="3" t="s">
        <v>28</v>
      </c>
      <c r="C33" s="13">
        <v>1</v>
      </c>
      <c r="D33" s="1">
        <v>1</v>
      </c>
      <c r="E33" s="1">
        <v>1</v>
      </c>
      <c r="F33" s="1">
        <f t="shared" si="25"/>
        <v>111.7</v>
      </c>
      <c r="G33" s="1"/>
      <c r="H33" s="1">
        <v>110.2</v>
      </c>
      <c r="I33" s="1">
        <v>1.5</v>
      </c>
      <c r="J33" s="20">
        <f t="shared" si="15"/>
        <v>111700</v>
      </c>
      <c r="K33" s="1">
        <f t="shared" si="16"/>
        <v>0</v>
      </c>
      <c r="L33" s="1">
        <f t="shared" si="17"/>
        <v>110200</v>
      </c>
      <c r="M33" s="1">
        <f t="shared" si="18"/>
        <v>1500</v>
      </c>
      <c r="N33" s="20">
        <f t="shared" si="19"/>
        <v>111700</v>
      </c>
      <c r="O33" s="1">
        <f t="shared" si="20"/>
        <v>0</v>
      </c>
      <c r="P33" s="1">
        <f t="shared" si="21"/>
        <v>110200</v>
      </c>
      <c r="Q33" s="1">
        <f t="shared" si="22"/>
        <v>1500</v>
      </c>
    </row>
    <row r="34" spans="1:17">
      <c r="A34" s="5"/>
      <c r="B34" s="3" t="s">
        <v>21</v>
      </c>
      <c r="C34" s="13">
        <v>20</v>
      </c>
      <c r="D34" s="1">
        <v>20</v>
      </c>
      <c r="E34" s="1">
        <v>20</v>
      </c>
      <c r="F34" s="1">
        <f t="shared" si="25"/>
        <v>1403.9</v>
      </c>
      <c r="G34" s="1"/>
      <c r="H34" s="1">
        <v>1219.2</v>
      </c>
      <c r="I34" s="1">
        <v>184.7</v>
      </c>
      <c r="J34" s="20">
        <f t="shared" si="15"/>
        <v>70195</v>
      </c>
      <c r="K34" s="1">
        <f t="shared" si="16"/>
        <v>0</v>
      </c>
      <c r="L34" s="1">
        <f t="shared" si="17"/>
        <v>60960</v>
      </c>
      <c r="M34" s="1">
        <f t="shared" si="18"/>
        <v>9235</v>
      </c>
      <c r="N34" s="20">
        <f t="shared" si="19"/>
        <v>70195</v>
      </c>
      <c r="O34" s="1">
        <f t="shared" si="20"/>
        <v>0</v>
      </c>
      <c r="P34" s="1">
        <f t="shared" si="21"/>
        <v>60960</v>
      </c>
      <c r="Q34" s="1">
        <f t="shared" si="22"/>
        <v>9235</v>
      </c>
    </row>
    <row r="35" spans="1:17">
      <c r="A35" s="5"/>
      <c r="B35" s="3" t="s">
        <v>7</v>
      </c>
      <c r="C35" s="13">
        <v>73</v>
      </c>
      <c r="D35" s="1">
        <v>60</v>
      </c>
      <c r="E35" s="1">
        <v>60</v>
      </c>
      <c r="F35" s="1">
        <f t="shared" si="25"/>
        <v>2607.6999999999998</v>
      </c>
      <c r="G35" s="1"/>
      <c r="H35" s="1">
        <v>2489.6999999999998</v>
      </c>
      <c r="I35" s="1">
        <v>118</v>
      </c>
      <c r="J35" s="20">
        <f t="shared" si="15"/>
        <v>43461.7</v>
      </c>
      <c r="K35" s="30">
        <f t="shared" si="16"/>
        <v>0</v>
      </c>
      <c r="L35" s="30">
        <f t="shared" si="17"/>
        <v>41495</v>
      </c>
      <c r="M35" s="30">
        <f t="shared" si="18"/>
        <v>1966.7</v>
      </c>
      <c r="N35" s="20">
        <f t="shared" si="19"/>
        <v>43461.7</v>
      </c>
      <c r="O35" s="30">
        <f t="shared" si="20"/>
        <v>0</v>
      </c>
      <c r="P35" s="30">
        <f t="shared" si="21"/>
        <v>41495</v>
      </c>
      <c r="Q35" s="30">
        <f t="shared" si="22"/>
        <v>1966.7</v>
      </c>
    </row>
    <row r="36" spans="1:17">
      <c r="A36" s="5"/>
      <c r="B36" s="3" t="s">
        <v>19</v>
      </c>
      <c r="C36" s="13">
        <v>419</v>
      </c>
      <c r="D36" s="1">
        <v>307</v>
      </c>
      <c r="E36" s="1">
        <v>307</v>
      </c>
      <c r="F36" s="1">
        <f t="shared" si="25"/>
        <v>9361.8000000000011</v>
      </c>
      <c r="G36" s="1"/>
      <c r="H36" s="1">
        <v>9082.1</v>
      </c>
      <c r="I36" s="1">
        <v>279.7</v>
      </c>
      <c r="J36" s="20">
        <f t="shared" si="15"/>
        <v>30494.5</v>
      </c>
      <c r="K36" s="1">
        <f t="shared" si="16"/>
        <v>0</v>
      </c>
      <c r="L36" s="1">
        <f t="shared" si="17"/>
        <v>29583.4</v>
      </c>
      <c r="M36" s="1">
        <f t="shared" si="18"/>
        <v>911.1</v>
      </c>
      <c r="N36" s="20">
        <f t="shared" si="19"/>
        <v>30494.5</v>
      </c>
      <c r="O36" s="1">
        <f t="shared" si="20"/>
        <v>0</v>
      </c>
      <c r="P36" s="1">
        <f t="shared" si="21"/>
        <v>29583.4</v>
      </c>
      <c r="Q36" s="1">
        <f t="shared" si="22"/>
        <v>911.1</v>
      </c>
    </row>
    <row r="37" spans="1:17">
      <c r="A37" s="5"/>
      <c r="B37" s="3" t="s">
        <v>20</v>
      </c>
      <c r="C37" s="13">
        <v>20</v>
      </c>
      <c r="D37" s="1">
        <v>20</v>
      </c>
      <c r="E37" s="1">
        <v>20</v>
      </c>
      <c r="F37" s="1">
        <f t="shared" si="25"/>
        <v>584.4</v>
      </c>
      <c r="G37" s="24"/>
      <c r="H37" s="1"/>
      <c r="I37" s="1">
        <v>584.4</v>
      </c>
      <c r="J37" s="20">
        <f t="shared" si="15"/>
        <v>29220</v>
      </c>
      <c r="K37" s="1">
        <f t="shared" si="16"/>
        <v>0</v>
      </c>
      <c r="L37" s="1">
        <f t="shared" si="17"/>
        <v>0</v>
      </c>
      <c r="M37" s="1">
        <f t="shared" si="18"/>
        <v>29220</v>
      </c>
      <c r="N37" s="20">
        <f t="shared" si="19"/>
        <v>29220</v>
      </c>
      <c r="O37" s="1">
        <f t="shared" si="20"/>
        <v>0</v>
      </c>
      <c r="P37" s="1">
        <f t="shared" si="21"/>
        <v>0</v>
      </c>
      <c r="Q37" s="1">
        <f t="shared" si="22"/>
        <v>29220</v>
      </c>
    </row>
  </sheetData>
  <autoFilter ref="A5:Q37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opLeftCell="C1" zoomScale="80" zoomScaleNormal="80" workbookViewId="0">
      <pane ySplit="5" topLeftCell="A6" activePane="bottomLeft" state="frozen"/>
      <selection pane="bottomLeft" activeCell="R1" sqref="R1:R1048576"/>
    </sheetView>
  </sheetViews>
  <sheetFormatPr defaultColWidth="9.140625" defaultRowHeight="15"/>
  <cols>
    <col min="1" max="1" width="5" style="6" customWidth="1"/>
    <col min="2" max="2" width="61.140625" style="4" customWidth="1"/>
    <col min="3" max="3" width="13.85546875" style="4" customWidth="1"/>
    <col min="4" max="4" width="12.140625" style="4" customWidth="1"/>
    <col min="5" max="5" width="17" style="4" customWidth="1"/>
    <col min="6" max="6" width="14.7109375" style="22" customWidth="1"/>
    <col min="7" max="7" width="13" style="22" customWidth="1"/>
    <col min="8" max="8" width="13.5703125" style="22" customWidth="1"/>
    <col min="9" max="9" width="12.7109375" style="22" customWidth="1"/>
    <col min="10" max="17" width="15.42578125" style="4" customWidth="1"/>
    <col min="18" max="18" width="9.140625" style="4"/>
    <col min="19" max="19" width="9.85546875" style="4" bestFit="1" customWidth="1"/>
    <col min="20" max="16384" width="9.140625" style="4"/>
  </cols>
  <sheetData>
    <row r="1" spans="1:17">
      <c r="P1" s="7" t="s">
        <v>18</v>
      </c>
    </row>
    <row r="2" spans="1:17" ht="21.75" customHeight="1">
      <c r="A2" s="31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>
      <c r="A3" s="33" t="s">
        <v>11</v>
      </c>
      <c r="B3" s="35" t="s">
        <v>1</v>
      </c>
      <c r="C3" s="35" t="s">
        <v>2</v>
      </c>
      <c r="D3" s="35" t="s">
        <v>3</v>
      </c>
      <c r="E3" s="35" t="s">
        <v>15</v>
      </c>
      <c r="F3" s="38" t="s">
        <v>35</v>
      </c>
      <c r="G3" s="38"/>
      <c r="H3" s="39"/>
      <c r="I3" s="39"/>
      <c r="J3" s="40" t="s">
        <v>8</v>
      </c>
      <c r="K3" s="40"/>
      <c r="L3" s="40"/>
      <c r="M3" s="40"/>
      <c r="N3" s="40"/>
      <c r="O3" s="40"/>
      <c r="P3" s="40"/>
      <c r="Q3" s="40"/>
    </row>
    <row r="4" spans="1:17">
      <c r="A4" s="34"/>
      <c r="B4" s="36"/>
      <c r="C4" s="36"/>
      <c r="D4" s="37"/>
      <c r="E4" s="37"/>
      <c r="F4" s="39"/>
      <c r="G4" s="39"/>
      <c r="H4" s="39"/>
      <c r="I4" s="39"/>
      <c r="J4" s="35" t="s">
        <v>16</v>
      </c>
      <c r="K4" s="35"/>
      <c r="L4" s="37"/>
      <c r="M4" s="37"/>
      <c r="N4" s="35" t="s">
        <v>5</v>
      </c>
      <c r="O4" s="35"/>
      <c r="P4" s="37"/>
      <c r="Q4" s="37"/>
    </row>
    <row r="5" spans="1:17" ht="45">
      <c r="A5" s="34"/>
      <c r="B5" s="36"/>
      <c r="C5" s="36"/>
      <c r="D5" s="37"/>
      <c r="E5" s="37"/>
      <c r="F5" s="28" t="s">
        <v>12</v>
      </c>
      <c r="G5" s="28" t="s">
        <v>10</v>
      </c>
      <c r="H5" s="28" t="s">
        <v>9</v>
      </c>
      <c r="I5" s="28" t="s">
        <v>4</v>
      </c>
      <c r="J5" s="27" t="s">
        <v>13</v>
      </c>
      <c r="K5" s="27" t="s">
        <v>29</v>
      </c>
      <c r="L5" s="27" t="s">
        <v>30</v>
      </c>
      <c r="M5" s="27" t="s">
        <v>31</v>
      </c>
      <c r="N5" s="27" t="s">
        <v>14</v>
      </c>
      <c r="O5" s="27" t="s">
        <v>34</v>
      </c>
      <c r="P5" s="27" t="s">
        <v>32</v>
      </c>
      <c r="Q5" s="27" t="s">
        <v>33</v>
      </c>
    </row>
    <row r="6" spans="1:17" s="11" customForma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28.5">
      <c r="A7" s="12"/>
      <c r="B7" s="15" t="s">
        <v>26</v>
      </c>
      <c r="C7" s="16">
        <f>C9+C16+C23+C30</f>
        <v>811.5</v>
      </c>
      <c r="D7" s="16">
        <f t="shared" ref="D7:I7" si="0">D9+D16+D23+D30</f>
        <v>668.5</v>
      </c>
      <c r="E7" s="16">
        <f t="shared" si="0"/>
        <v>664</v>
      </c>
      <c r="F7" s="16">
        <f t="shared" si="0"/>
        <v>214698.4</v>
      </c>
      <c r="G7" s="16">
        <f t="shared" si="0"/>
        <v>0</v>
      </c>
      <c r="H7" s="16">
        <f t="shared" si="0"/>
        <v>201466.1</v>
      </c>
      <c r="I7" s="16">
        <f t="shared" si="0"/>
        <v>13232.300000000001</v>
      </c>
      <c r="J7" s="16">
        <f t="shared" ref="J7:J37" si="1">K7+L7+M7</f>
        <v>26945.100000000002</v>
      </c>
      <c r="K7" s="16">
        <f t="shared" ref="K7:K37" si="2">ROUND(G7/E7/12*1000,1)</f>
        <v>0</v>
      </c>
      <c r="L7" s="16">
        <f t="shared" ref="L7:L37" si="3">ROUND(H7/E7/12*1000,1)</f>
        <v>25284.400000000001</v>
      </c>
      <c r="M7" s="16">
        <f t="shared" ref="M7:M37" si="4">ROUND(I7/E7/12*1000,1)</f>
        <v>1660.7</v>
      </c>
      <c r="N7" s="16">
        <f t="shared" ref="N7:N37" si="5">O7+P7+Q7</f>
        <v>26763.7</v>
      </c>
      <c r="O7" s="16">
        <f t="shared" ref="O7:O37" si="6">ROUND(G7/D7/12*1000,1)</f>
        <v>0</v>
      </c>
      <c r="P7" s="16">
        <f t="shared" ref="P7:P37" si="7">ROUND(H7/D7/12*1000,1)</f>
        <v>25114.2</v>
      </c>
      <c r="Q7" s="16">
        <f t="shared" ref="Q7:Q37" si="8">ROUND(I7/D7/12*1000,1)</f>
        <v>1649.5</v>
      </c>
    </row>
    <row r="8" spans="1:17">
      <c r="A8" s="5"/>
      <c r="B8" s="2" t="s">
        <v>0</v>
      </c>
      <c r="C8" s="1"/>
      <c r="D8" s="1"/>
      <c r="E8" s="1"/>
      <c r="F8" s="1"/>
      <c r="G8" s="1"/>
      <c r="H8" s="1"/>
      <c r="I8" s="1"/>
      <c r="J8" s="20"/>
      <c r="K8" s="1"/>
      <c r="L8" s="1"/>
      <c r="M8" s="1"/>
      <c r="N8" s="20"/>
      <c r="O8" s="1"/>
      <c r="P8" s="1"/>
      <c r="Q8" s="1"/>
    </row>
    <row r="9" spans="1:17" ht="30">
      <c r="A9" s="5"/>
      <c r="B9" s="17" t="s">
        <v>24</v>
      </c>
      <c r="C9" s="18">
        <f>SUM(C10:C15)</f>
        <v>77</v>
      </c>
      <c r="D9" s="26">
        <f t="shared" ref="D9:I9" si="9">SUM(D10:D15)</f>
        <v>62</v>
      </c>
      <c r="E9" s="26">
        <f t="shared" si="9"/>
        <v>59</v>
      </c>
      <c r="F9" s="18">
        <f t="shared" si="9"/>
        <v>19098.600000000002</v>
      </c>
      <c r="G9" s="18">
        <f t="shared" si="9"/>
        <v>0</v>
      </c>
      <c r="H9" s="18">
        <f>SUM(H10:H15)</f>
        <v>19098.600000000002</v>
      </c>
      <c r="I9" s="18">
        <f t="shared" si="9"/>
        <v>0</v>
      </c>
      <c r="J9" s="29">
        <f t="shared" si="1"/>
        <v>26975.4</v>
      </c>
      <c r="K9" s="18">
        <f t="shared" si="2"/>
        <v>0</v>
      </c>
      <c r="L9" s="18">
        <f t="shared" si="3"/>
        <v>26975.4</v>
      </c>
      <c r="M9" s="18">
        <f t="shared" si="4"/>
        <v>0</v>
      </c>
      <c r="N9" s="29">
        <f t="shared" si="5"/>
        <v>25670.2</v>
      </c>
      <c r="O9" s="18">
        <f t="shared" si="6"/>
        <v>0</v>
      </c>
      <c r="P9" s="18">
        <f t="shared" si="7"/>
        <v>25670.2</v>
      </c>
      <c r="Q9" s="18">
        <f t="shared" si="8"/>
        <v>0</v>
      </c>
    </row>
    <row r="10" spans="1:17" ht="15" customHeight="1">
      <c r="A10" s="5"/>
      <c r="B10" s="3" t="s">
        <v>6</v>
      </c>
      <c r="C10" s="1">
        <v>1</v>
      </c>
      <c r="D10" s="1">
        <v>1</v>
      </c>
      <c r="E10" s="1">
        <v>1</v>
      </c>
      <c r="F10" s="1">
        <f t="shared" ref="F10:F15" si="10">G10+H10+I10</f>
        <v>1060.3</v>
      </c>
      <c r="G10" s="1"/>
      <c r="H10" s="1">
        <v>1060.3</v>
      </c>
      <c r="I10" s="1"/>
      <c r="J10" s="20">
        <f t="shared" si="1"/>
        <v>88358.3</v>
      </c>
      <c r="K10" s="1">
        <f t="shared" si="2"/>
        <v>0</v>
      </c>
      <c r="L10" s="1">
        <f t="shared" si="3"/>
        <v>88358.3</v>
      </c>
      <c r="M10" s="1">
        <f t="shared" si="4"/>
        <v>0</v>
      </c>
      <c r="N10" s="20">
        <f t="shared" si="5"/>
        <v>88358.3</v>
      </c>
      <c r="O10" s="1">
        <f t="shared" si="6"/>
        <v>0</v>
      </c>
      <c r="P10" s="1">
        <f t="shared" si="7"/>
        <v>88358.3</v>
      </c>
      <c r="Q10" s="1">
        <f t="shared" si="8"/>
        <v>0</v>
      </c>
    </row>
    <row r="11" spans="1:17" ht="15" customHeight="1">
      <c r="A11" s="5"/>
      <c r="B11" s="3" t="s">
        <v>27</v>
      </c>
      <c r="C11" s="1">
        <v>1</v>
      </c>
      <c r="D11" s="1">
        <v>1</v>
      </c>
      <c r="E11" s="1">
        <v>1</v>
      </c>
      <c r="F11" s="1">
        <f t="shared" si="10"/>
        <v>813.6</v>
      </c>
      <c r="G11" s="1"/>
      <c r="H11" s="1">
        <v>813.6</v>
      </c>
      <c r="I11" s="1"/>
      <c r="J11" s="20">
        <f t="shared" si="1"/>
        <v>67800</v>
      </c>
      <c r="K11" s="1">
        <f t="shared" si="2"/>
        <v>0</v>
      </c>
      <c r="L11" s="1">
        <f t="shared" si="3"/>
        <v>67800</v>
      </c>
      <c r="M11" s="1">
        <f t="shared" si="4"/>
        <v>0</v>
      </c>
      <c r="N11" s="20">
        <f t="shared" si="5"/>
        <v>67800</v>
      </c>
      <c r="O11" s="1">
        <f t="shared" si="6"/>
        <v>0</v>
      </c>
      <c r="P11" s="1">
        <f t="shared" si="7"/>
        <v>67800</v>
      </c>
      <c r="Q11" s="1">
        <f t="shared" si="8"/>
        <v>0</v>
      </c>
    </row>
    <row r="12" spans="1:17" ht="15" customHeight="1">
      <c r="A12" s="5"/>
      <c r="B12" s="3" t="s">
        <v>28</v>
      </c>
      <c r="C12" s="1">
        <v>1</v>
      </c>
      <c r="D12" s="1">
        <v>1</v>
      </c>
      <c r="E12" s="1">
        <v>1</v>
      </c>
      <c r="F12" s="1">
        <f t="shared" si="10"/>
        <v>568.4</v>
      </c>
      <c r="G12" s="1"/>
      <c r="H12" s="1">
        <v>568.4</v>
      </c>
      <c r="I12" s="1"/>
      <c r="J12" s="20">
        <f t="shared" si="1"/>
        <v>47366.7</v>
      </c>
      <c r="K12" s="1">
        <f t="shared" si="2"/>
        <v>0</v>
      </c>
      <c r="L12" s="1">
        <f t="shared" si="3"/>
        <v>47366.7</v>
      </c>
      <c r="M12" s="1">
        <f t="shared" si="4"/>
        <v>0</v>
      </c>
      <c r="N12" s="20">
        <f t="shared" si="5"/>
        <v>47366.7</v>
      </c>
      <c r="O12" s="1">
        <f t="shared" si="6"/>
        <v>0</v>
      </c>
      <c r="P12" s="1">
        <f t="shared" si="7"/>
        <v>47366.7</v>
      </c>
      <c r="Q12" s="1">
        <f t="shared" si="8"/>
        <v>0</v>
      </c>
    </row>
    <row r="13" spans="1:17">
      <c r="A13" s="5"/>
      <c r="B13" s="3" t="s">
        <v>21</v>
      </c>
      <c r="C13" s="1">
        <v>10</v>
      </c>
      <c r="D13" s="1">
        <v>9</v>
      </c>
      <c r="E13" s="1">
        <v>9</v>
      </c>
      <c r="F13" s="1">
        <f t="shared" si="10"/>
        <v>3558.4</v>
      </c>
      <c r="G13" s="1"/>
      <c r="H13" s="1">
        <v>3558.4</v>
      </c>
      <c r="I13" s="1"/>
      <c r="J13" s="20">
        <f t="shared" si="1"/>
        <v>32948.1</v>
      </c>
      <c r="K13" s="1">
        <f t="shared" si="2"/>
        <v>0</v>
      </c>
      <c r="L13" s="1">
        <f t="shared" si="3"/>
        <v>32948.1</v>
      </c>
      <c r="M13" s="1">
        <f t="shared" si="4"/>
        <v>0</v>
      </c>
      <c r="N13" s="20">
        <f t="shared" si="5"/>
        <v>32948.1</v>
      </c>
      <c r="O13" s="1">
        <f t="shared" si="6"/>
        <v>0</v>
      </c>
      <c r="P13" s="1">
        <f t="shared" si="7"/>
        <v>32948.1</v>
      </c>
      <c r="Q13" s="1">
        <f t="shared" si="8"/>
        <v>0</v>
      </c>
    </row>
    <row r="14" spans="1:17">
      <c r="A14" s="5"/>
      <c r="B14" s="3" t="s">
        <v>7</v>
      </c>
      <c r="C14" s="1">
        <v>32</v>
      </c>
      <c r="D14" s="1">
        <v>23</v>
      </c>
      <c r="E14" s="1">
        <v>21</v>
      </c>
      <c r="F14" s="1">
        <f t="shared" si="10"/>
        <v>7849.7</v>
      </c>
      <c r="G14" s="1"/>
      <c r="H14" s="1">
        <v>7849.7</v>
      </c>
      <c r="I14" s="1"/>
      <c r="J14" s="20">
        <f t="shared" si="1"/>
        <v>31149.599999999999</v>
      </c>
      <c r="K14" s="1">
        <f t="shared" si="2"/>
        <v>0</v>
      </c>
      <c r="L14" s="1">
        <f t="shared" si="3"/>
        <v>31149.599999999999</v>
      </c>
      <c r="M14" s="1">
        <f t="shared" si="4"/>
        <v>0</v>
      </c>
      <c r="N14" s="20">
        <f t="shared" si="5"/>
        <v>28440.9</v>
      </c>
      <c r="O14" s="1">
        <f t="shared" si="6"/>
        <v>0</v>
      </c>
      <c r="P14" s="1">
        <f t="shared" si="7"/>
        <v>28440.9</v>
      </c>
      <c r="Q14" s="1">
        <f t="shared" si="8"/>
        <v>0</v>
      </c>
    </row>
    <row r="15" spans="1:17">
      <c r="A15" s="5"/>
      <c r="B15" s="3" t="s">
        <v>22</v>
      </c>
      <c r="C15" s="1">
        <v>32</v>
      </c>
      <c r="D15" s="1">
        <v>27</v>
      </c>
      <c r="E15" s="1">
        <v>26</v>
      </c>
      <c r="F15" s="1">
        <f t="shared" si="10"/>
        <v>5248.2</v>
      </c>
      <c r="G15" s="1"/>
      <c r="H15" s="1">
        <v>5248.2</v>
      </c>
      <c r="I15" s="1"/>
      <c r="J15" s="20">
        <f t="shared" si="1"/>
        <v>16821.2</v>
      </c>
      <c r="K15" s="1">
        <f t="shared" si="2"/>
        <v>0</v>
      </c>
      <c r="L15" s="1">
        <f t="shared" si="3"/>
        <v>16821.2</v>
      </c>
      <c r="M15" s="1">
        <f t="shared" si="4"/>
        <v>0</v>
      </c>
      <c r="N15" s="20">
        <f t="shared" si="5"/>
        <v>16198.1</v>
      </c>
      <c r="O15" s="1">
        <f t="shared" si="6"/>
        <v>0</v>
      </c>
      <c r="P15" s="1">
        <f t="shared" si="7"/>
        <v>16198.1</v>
      </c>
      <c r="Q15" s="1">
        <f t="shared" si="8"/>
        <v>0</v>
      </c>
    </row>
    <row r="16" spans="1:17">
      <c r="A16" s="5"/>
      <c r="B16" s="19" t="s">
        <v>17</v>
      </c>
      <c r="C16" s="18">
        <f>SUM(C17:C22)</f>
        <v>148.5</v>
      </c>
      <c r="D16" s="18">
        <f t="shared" ref="D16:F16" si="11">SUM(D17:D22)</f>
        <v>150</v>
      </c>
      <c r="E16" s="18">
        <f t="shared" si="11"/>
        <v>149</v>
      </c>
      <c r="F16" s="18">
        <f t="shared" si="11"/>
        <v>48666</v>
      </c>
      <c r="G16" s="18">
        <f>SUM(G17:G22)</f>
        <v>0</v>
      </c>
      <c r="H16" s="18">
        <f>SUM(H17:H22)</f>
        <v>45559.9</v>
      </c>
      <c r="I16" s="18">
        <f>SUM(I17:I22)</f>
        <v>3106.1000000000004</v>
      </c>
      <c r="J16" s="29">
        <f t="shared" si="1"/>
        <v>27218.100000000002</v>
      </c>
      <c r="K16" s="18">
        <f t="shared" si="2"/>
        <v>0</v>
      </c>
      <c r="L16" s="18">
        <f t="shared" si="3"/>
        <v>25480.9</v>
      </c>
      <c r="M16" s="18">
        <f t="shared" si="4"/>
        <v>1737.2</v>
      </c>
      <c r="N16" s="29">
        <f t="shared" si="5"/>
        <v>27036.699999999997</v>
      </c>
      <c r="O16" s="18">
        <f t="shared" si="6"/>
        <v>0</v>
      </c>
      <c r="P16" s="18">
        <f t="shared" si="7"/>
        <v>25311.1</v>
      </c>
      <c r="Q16" s="18">
        <f t="shared" si="8"/>
        <v>1725.6</v>
      </c>
    </row>
    <row r="17" spans="1:17">
      <c r="A17" s="5"/>
      <c r="B17" s="3" t="s">
        <v>6</v>
      </c>
      <c r="C17" s="1">
        <v>1</v>
      </c>
      <c r="D17" s="1">
        <v>1</v>
      </c>
      <c r="E17" s="1">
        <v>1</v>
      </c>
      <c r="F17" s="1">
        <f t="shared" ref="F17" si="12">G17+H17+I17</f>
        <v>844.40000000000009</v>
      </c>
      <c r="G17" s="24"/>
      <c r="H17" s="1">
        <v>549.70000000000005</v>
      </c>
      <c r="I17" s="1">
        <v>294.7</v>
      </c>
      <c r="J17" s="20">
        <f>L17+M17</f>
        <v>70366.600000000006</v>
      </c>
      <c r="K17" s="1">
        <f t="shared" si="2"/>
        <v>0</v>
      </c>
      <c r="L17" s="1">
        <f t="shared" si="3"/>
        <v>45808.3</v>
      </c>
      <c r="M17" s="1">
        <f t="shared" si="4"/>
        <v>24558.3</v>
      </c>
      <c r="N17" s="20">
        <f>J17</f>
        <v>70366.600000000006</v>
      </c>
      <c r="O17" s="1">
        <f t="shared" si="6"/>
        <v>0</v>
      </c>
      <c r="P17" s="1">
        <f t="shared" si="7"/>
        <v>45808.3</v>
      </c>
      <c r="Q17" s="1">
        <f t="shared" si="8"/>
        <v>24558.3</v>
      </c>
    </row>
    <row r="18" spans="1:17">
      <c r="A18" s="5"/>
      <c r="B18" s="3" t="s">
        <v>27</v>
      </c>
      <c r="C18" s="1">
        <v>4</v>
      </c>
      <c r="D18" s="1">
        <v>4</v>
      </c>
      <c r="E18" s="1">
        <v>4</v>
      </c>
      <c r="F18" s="1">
        <f>G18+H18+I18</f>
        <v>3089.9</v>
      </c>
      <c r="G18" s="24"/>
      <c r="H18" s="1">
        <v>2300.5</v>
      </c>
      <c r="I18" s="1">
        <v>789.4</v>
      </c>
      <c r="J18" s="20">
        <f t="shared" si="1"/>
        <v>64372.899999999994</v>
      </c>
      <c r="K18" s="1">
        <f t="shared" si="2"/>
        <v>0</v>
      </c>
      <c r="L18" s="1">
        <f t="shared" si="3"/>
        <v>47927.1</v>
      </c>
      <c r="M18" s="1">
        <f t="shared" si="4"/>
        <v>16445.8</v>
      </c>
      <c r="N18" s="20">
        <f t="shared" si="5"/>
        <v>64372.899999999994</v>
      </c>
      <c r="O18" s="1">
        <f t="shared" si="6"/>
        <v>0</v>
      </c>
      <c r="P18" s="1">
        <f t="shared" si="7"/>
        <v>47927.1</v>
      </c>
      <c r="Q18" s="1">
        <f t="shared" si="8"/>
        <v>16445.8</v>
      </c>
    </row>
    <row r="19" spans="1:17">
      <c r="A19" s="5"/>
      <c r="B19" s="3" t="s">
        <v>28</v>
      </c>
      <c r="C19" s="1">
        <v>1</v>
      </c>
      <c r="D19" s="1">
        <v>1</v>
      </c>
      <c r="E19" s="1">
        <v>1</v>
      </c>
      <c r="F19" s="1">
        <f>G19+H19+I19</f>
        <v>1023.9000000000001</v>
      </c>
      <c r="G19" s="24"/>
      <c r="H19" s="1">
        <v>611.70000000000005</v>
      </c>
      <c r="I19" s="1">
        <v>412.2</v>
      </c>
      <c r="J19" s="20">
        <f t="shared" si="1"/>
        <v>85325</v>
      </c>
      <c r="K19" s="1">
        <f t="shared" si="2"/>
        <v>0</v>
      </c>
      <c r="L19" s="1">
        <f t="shared" si="3"/>
        <v>50975</v>
      </c>
      <c r="M19" s="1">
        <f t="shared" si="4"/>
        <v>34350</v>
      </c>
      <c r="N19" s="20">
        <f t="shared" si="5"/>
        <v>85325</v>
      </c>
      <c r="O19" s="1">
        <f t="shared" si="6"/>
        <v>0</v>
      </c>
      <c r="P19" s="1">
        <f t="shared" si="7"/>
        <v>50975</v>
      </c>
      <c r="Q19" s="1">
        <f t="shared" si="8"/>
        <v>34350</v>
      </c>
    </row>
    <row r="20" spans="1:17">
      <c r="A20" s="5"/>
      <c r="B20" s="3" t="s">
        <v>21</v>
      </c>
      <c r="C20" s="1">
        <v>61</v>
      </c>
      <c r="D20" s="1">
        <v>61</v>
      </c>
      <c r="E20" s="1">
        <v>61</v>
      </c>
      <c r="F20" s="1">
        <f>G20+H20+I20</f>
        <v>17187</v>
      </c>
      <c r="G20" s="24"/>
      <c r="H20" s="1">
        <v>15704</v>
      </c>
      <c r="I20" s="1">
        <v>1483</v>
      </c>
      <c r="J20" s="20">
        <f t="shared" si="1"/>
        <v>23479.599999999999</v>
      </c>
      <c r="K20" s="1">
        <f t="shared" si="2"/>
        <v>0</v>
      </c>
      <c r="L20" s="1">
        <f t="shared" si="3"/>
        <v>21453.599999999999</v>
      </c>
      <c r="M20" s="1">
        <f t="shared" si="4"/>
        <v>2026</v>
      </c>
      <c r="N20" s="20">
        <f t="shared" si="5"/>
        <v>23479.599999999999</v>
      </c>
      <c r="O20" s="1">
        <f t="shared" si="6"/>
        <v>0</v>
      </c>
      <c r="P20" s="1">
        <f t="shared" si="7"/>
        <v>21453.599999999999</v>
      </c>
      <c r="Q20" s="1">
        <f t="shared" si="8"/>
        <v>2026</v>
      </c>
    </row>
    <row r="21" spans="1:17">
      <c r="A21" s="5"/>
      <c r="B21" s="3" t="s">
        <v>7</v>
      </c>
      <c r="C21" s="1">
        <v>32.5</v>
      </c>
      <c r="D21" s="1">
        <v>34</v>
      </c>
      <c r="E21" s="1">
        <v>33</v>
      </c>
      <c r="F21" s="1">
        <f>G21+H21+I21</f>
        <v>7275.2</v>
      </c>
      <c r="G21" s="24"/>
      <c r="H21" s="1">
        <v>7275.2</v>
      </c>
      <c r="I21" s="1">
        <v>0</v>
      </c>
      <c r="J21" s="20">
        <f t="shared" si="1"/>
        <v>18371.7</v>
      </c>
      <c r="K21" s="1">
        <f t="shared" si="2"/>
        <v>0</v>
      </c>
      <c r="L21" s="1">
        <f t="shared" si="3"/>
        <v>18371.7</v>
      </c>
      <c r="M21" s="1">
        <f t="shared" si="4"/>
        <v>0</v>
      </c>
      <c r="N21" s="20">
        <f t="shared" si="5"/>
        <v>17831.400000000001</v>
      </c>
      <c r="O21" s="1">
        <f t="shared" si="6"/>
        <v>0</v>
      </c>
      <c r="P21" s="1">
        <f t="shared" si="7"/>
        <v>17831.400000000001</v>
      </c>
      <c r="Q21" s="1">
        <f t="shared" si="8"/>
        <v>0</v>
      </c>
    </row>
    <row r="22" spans="1:17">
      <c r="A22" s="5"/>
      <c r="B22" s="3" t="s">
        <v>23</v>
      </c>
      <c r="C22" s="1">
        <v>49</v>
      </c>
      <c r="D22" s="1">
        <v>49</v>
      </c>
      <c r="E22" s="1">
        <v>49</v>
      </c>
      <c r="F22" s="1">
        <f>G22+H22+I22</f>
        <v>19245.599999999999</v>
      </c>
      <c r="G22" s="24"/>
      <c r="H22" s="1">
        <v>19118.8</v>
      </c>
      <c r="I22" s="1">
        <v>126.8</v>
      </c>
      <c r="J22" s="20">
        <f t="shared" si="1"/>
        <v>32730.6</v>
      </c>
      <c r="K22" s="1">
        <f t="shared" si="2"/>
        <v>0</v>
      </c>
      <c r="L22" s="1">
        <f t="shared" si="3"/>
        <v>32515</v>
      </c>
      <c r="M22" s="1">
        <f t="shared" si="4"/>
        <v>215.6</v>
      </c>
      <c r="N22" s="20">
        <f t="shared" si="5"/>
        <v>32730.6</v>
      </c>
      <c r="O22" s="1">
        <f t="shared" si="6"/>
        <v>0</v>
      </c>
      <c r="P22" s="1">
        <f t="shared" si="7"/>
        <v>32515</v>
      </c>
      <c r="Q22" s="1">
        <f t="shared" si="8"/>
        <v>215.6</v>
      </c>
    </row>
    <row r="23" spans="1:17">
      <c r="A23" s="5"/>
      <c r="B23" s="19" t="s">
        <v>25</v>
      </c>
      <c r="C23" s="18">
        <f>SUM(C24:C29)</f>
        <v>50</v>
      </c>
      <c r="D23" s="18">
        <f t="shared" ref="D23:I23" si="13">SUM(D24:D29)</f>
        <v>46.5</v>
      </c>
      <c r="E23" s="18">
        <f t="shared" si="13"/>
        <v>46</v>
      </c>
      <c r="F23" s="18">
        <f t="shared" si="13"/>
        <v>14561.4</v>
      </c>
      <c r="G23" s="18">
        <f t="shared" si="13"/>
        <v>0</v>
      </c>
      <c r="H23" s="18">
        <f t="shared" si="13"/>
        <v>14561.4</v>
      </c>
      <c r="I23" s="18">
        <f t="shared" si="13"/>
        <v>0</v>
      </c>
      <c r="J23" s="29">
        <f t="shared" si="1"/>
        <v>26379.3</v>
      </c>
      <c r="K23" s="18">
        <f t="shared" si="2"/>
        <v>0</v>
      </c>
      <c r="L23" s="18">
        <f t="shared" si="3"/>
        <v>26379.3</v>
      </c>
      <c r="M23" s="18">
        <f t="shared" si="4"/>
        <v>0</v>
      </c>
      <c r="N23" s="29">
        <f t="shared" si="5"/>
        <v>26095.7</v>
      </c>
      <c r="O23" s="18">
        <f t="shared" si="6"/>
        <v>0</v>
      </c>
      <c r="P23" s="18">
        <f t="shared" si="7"/>
        <v>26095.7</v>
      </c>
      <c r="Q23" s="18">
        <f t="shared" si="8"/>
        <v>0</v>
      </c>
    </row>
    <row r="24" spans="1:17">
      <c r="A24" s="5"/>
      <c r="B24" s="3" t="s">
        <v>6</v>
      </c>
      <c r="C24" s="14">
        <v>1</v>
      </c>
      <c r="D24" s="1">
        <v>0</v>
      </c>
      <c r="E24" s="1">
        <v>0</v>
      </c>
      <c r="F24" s="1">
        <f>G24+H24+I24</f>
        <v>0</v>
      </c>
      <c r="G24" s="1"/>
      <c r="H24" s="1">
        <v>0</v>
      </c>
      <c r="I24" s="1"/>
      <c r="J24" s="20" t="e">
        <f>L24</f>
        <v>#DIV/0!</v>
      </c>
      <c r="K24" s="1" t="e">
        <f t="shared" si="2"/>
        <v>#DIV/0!</v>
      </c>
      <c r="L24" s="1" t="e">
        <f t="shared" si="3"/>
        <v>#DIV/0!</v>
      </c>
      <c r="M24" s="1" t="e">
        <f t="shared" si="4"/>
        <v>#DIV/0!</v>
      </c>
      <c r="N24" s="20" t="e">
        <f>J24</f>
        <v>#DIV/0!</v>
      </c>
      <c r="O24" s="1" t="e">
        <f t="shared" si="6"/>
        <v>#DIV/0!</v>
      </c>
      <c r="P24" s="1" t="e">
        <f t="shared" si="7"/>
        <v>#DIV/0!</v>
      </c>
      <c r="Q24" s="1" t="e">
        <f t="shared" si="8"/>
        <v>#DIV/0!</v>
      </c>
    </row>
    <row r="25" spans="1:17">
      <c r="A25" s="5"/>
      <c r="B25" s="3" t="s">
        <v>27</v>
      </c>
      <c r="C25" s="14">
        <v>1</v>
      </c>
      <c r="D25" s="1">
        <v>1</v>
      </c>
      <c r="E25" s="1">
        <v>1</v>
      </c>
      <c r="F25" s="1">
        <f t="shared" ref="F25:F29" si="14">G25+H25+I25</f>
        <v>830.5</v>
      </c>
      <c r="G25" s="1"/>
      <c r="H25" s="1">
        <v>830.5</v>
      </c>
      <c r="I25" s="1"/>
      <c r="J25" s="20">
        <f t="shared" si="1"/>
        <v>69208.3</v>
      </c>
      <c r="K25" s="1">
        <f t="shared" si="2"/>
        <v>0</v>
      </c>
      <c r="L25" s="1">
        <f t="shared" si="3"/>
        <v>69208.3</v>
      </c>
      <c r="M25" s="1">
        <f t="shared" si="4"/>
        <v>0</v>
      </c>
      <c r="N25" s="20">
        <f t="shared" si="5"/>
        <v>69208.3</v>
      </c>
      <c r="O25" s="1">
        <f t="shared" si="6"/>
        <v>0</v>
      </c>
      <c r="P25" s="1">
        <f t="shared" si="7"/>
        <v>69208.3</v>
      </c>
      <c r="Q25" s="1">
        <f t="shared" si="8"/>
        <v>0</v>
      </c>
    </row>
    <row r="26" spans="1:17">
      <c r="A26" s="5"/>
      <c r="B26" s="3" t="s">
        <v>28</v>
      </c>
      <c r="C26" s="14">
        <v>1</v>
      </c>
      <c r="D26" s="1">
        <v>1</v>
      </c>
      <c r="E26" s="1">
        <v>1</v>
      </c>
      <c r="F26" s="1">
        <f t="shared" si="14"/>
        <v>494.1</v>
      </c>
      <c r="G26" s="1"/>
      <c r="H26" s="1">
        <v>494.1</v>
      </c>
      <c r="I26" s="1"/>
      <c r="J26" s="20">
        <f t="shared" si="1"/>
        <v>41175</v>
      </c>
      <c r="K26" s="1">
        <f t="shared" si="2"/>
        <v>0</v>
      </c>
      <c r="L26" s="1">
        <f t="shared" si="3"/>
        <v>41175</v>
      </c>
      <c r="M26" s="1">
        <f t="shared" si="4"/>
        <v>0</v>
      </c>
      <c r="N26" s="20">
        <f t="shared" si="5"/>
        <v>41175</v>
      </c>
      <c r="O26" s="1">
        <f t="shared" si="6"/>
        <v>0</v>
      </c>
      <c r="P26" s="1">
        <f t="shared" si="7"/>
        <v>41175</v>
      </c>
      <c r="Q26" s="1">
        <f t="shared" si="8"/>
        <v>0</v>
      </c>
    </row>
    <row r="27" spans="1:17">
      <c r="A27" s="5"/>
      <c r="B27" s="3" t="s">
        <v>21</v>
      </c>
      <c r="C27" s="14">
        <v>11</v>
      </c>
      <c r="D27" s="1">
        <v>10.5</v>
      </c>
      <c r="E27" s="1">
        <v>10</v>
      </c>
      <c r="F27" s="1">
        <f t="shared" si="14"/>
        <v>2685.8</v>
      </c>
      <c r="G27" s="1"/>
      <c r="H27" s="1">
        <v>2685.8</v>
      </c>
      <c r="I27" s="1"/>
      <c r="J27" s="20">
        <f t="shared" si="1"/>
        <v>22381.7</v>
      </c>
      <c r="K27" s="1">
        <f t="shared" si="2"/>
        <v>0</v>
      </c>
      <c r="L27" s="1">
        <f t="shared" si="3"/>
        <v>22381.7</v>
      </c>
      <c r="M27" s="1">
        <f t="shared" si="4"/>
        <v>0</v>
      </c>
      <c r="N27" s="20">
        <f t="shared" si="5"/>
        <v>21315.9</v>
      </c>
      <c r="O27" s="1">
        <f t="shared" si="6"/>
        <v>0</v>
      </c>
      <c r="P27" s="1">
        <f t="shared" si="7"/>
        <v>21315.9</v>
      </c>
      <c r="Q27" s="1">
        <f t="shared" si="8"/>
        <v>0</v>
      </c>
    </row>
    <row r="28" spans="1:17">
      <c r="A28" s="5"/>
      <c r="B28" s="3" t="s">
        <v>7</v>
      </c>
      <c r="C28" s="14">
        <v>9</v>
      </c>
      <c r="D28" s="1">
        <v>9</v>
      </c>
      <c r="E28" s="1">
        <v>9</v>
      </c>
      <c r="F28" s="1">
        <f t="shared" si="14"/>
        <v>2048</v>
      </c>
      <c r="G28" s="1"/>
      <c r="H28" s="1">
        <v>2048</v>
      </c>
      <c r="I28" s="1"/>
      <c r="J28" s="20">
        <f t="shared" si="1"/>
        <v>18963</v>
      </c>
      <c r="K28" s="1">
        <f t="shared" si="2"/>
        <v>0</v>
      </c>
      <c r="L28" s="1">
        <f t="shared" si="3"/>
        <v>18963</v>
      </c>
      <c r="M28" s="1">
        <f t="shared" si="4"/>
        <v>0</v>
      </c>
      <c r="N28" s="20">
        <f t="shared" si="5"/>
        <v>18963</v>
      </c>
      <c r="O28" s="1">
        <f t="shared" si="6"/>
        <v>0</v>
      </c>
      <c r="P28" s="1">
        <f t="shared" si="7"/>
        <v>18963</v>
      </c>
      <c r="Q28" s="1">
        <f t="shared" si="8"/>
        <v>0</v>
      </c>
    </row>
    <row r="29" spans="1:17">
      <c r="A29" s="5"/>
      <c r="B29" s="3" t="s">
        <v>19</v>
      </c>
      <c r="C29" s="14">
        <v>27</v>
      </c>
      <c r="D29" s="1">
        <v>25</v>
      </c>
      <c r="E29" s="1">
        <v>25</v>
      </c>
      <c r="F29" s="1">
        <f t="shared" si="14"/>
        <v>8503</v>
      </c>
      <c r="G29" s="1"/>
      <c r="H29" s="1">
        <v>8503</v>
      </c>
      <c r="I29" s="1"/>
      <c r="J29" s="20">
        <f t="shared" si="1"/>
        <v>28343.3</v>
      </c>
      <c r="K29" s="1">
        <f t="shared" si="2"/>
        <v>0</v>
      </c>
      <c r="L29" s="1">
        <f t="shared" si="3"/>
        <v>28343.3</v>
      </c>
      <c r="M29" s="1">
        <f t="shared" si="4"/>
        <v>0</v>
      </c>
      <c r="N29" s="20">
        <f t="shared" si="5"/>
        <v>28343.3</v>
      </c>
      <c r="O29" s="1">
        <f t="shared" si="6"/>
        <v>0</v>
      </c>
      <c r="P29" s="1">
        <f t="shared" si="7"/>
        <v>28343.3</v>
      </c>
      <c r="Q29" s="1">
        <f t="shared" si="8"/>
        <v>0</v>
      </c>
    </row>
    <row r="30" spans="1:17">
      <c r="A30" s="5"/>
      <c r="B30" s="19" t="s">
        <v>36</v>
      </c>
      <c r="C30" s="18">
        <f>SUM(C31:C37)</f>
        <v>536</v>
      </c>
      <c r="D30" s="18">
        <f t="shared" ref="D30:I30" si="15">SUM(D31:D37)</f>
        <v>410</v>
      </c>
      <c r="E30" s="18">
        <f t="shared" si="15"/>
        <v>410</v>
      </c>
      <c r="F30" s="18">
        <f t="shared" si="15"/>
        <v>132372.4</v>
      </c>
      <c r="G30" s="18">
        <f t="shared" si="15"/>
        <v>0</v>
      </c>
      <c r="H30" s="18">
        <f t="shared" si="15"/>
        <v>122246.20000000001</v>
      </c>
      <c r="I30" s="18">
        <f t="shared" si="15"/>
        <v>10126.200000000001</v>
      </c>
      <c r="J30" s="29">
        <f t="shared" si="1"/>
        <v>26905</v>
      </c>
      <c r="K30" s="18">
        <f t="shared" si="2"/>
        <v>0</v>
      </c>
      <c r="L30" s="18">
        <f t="shared" si="3"/>
        <v>24846.799999999999</v>
      </c>
      <c r="M30" s="18">
        <f t="shared" si="4"/>
        <v>2058.1999999999998</v>
      </c>
      <c r="N30" s="29">
        <f t="shared" si="5"/>
        <v>26905</v>
      </c>
      <c r="O30" s="18">
        <f t="shared" si="6"/>
        <v>0</v>
      </c>
      <c r="P30" s="18">
        <f t="shared" si="7"/>
        <v>24846.799999999999</v>
      </c>
      <c r="Q30" s="18">
        <f t="shared" si="8"/>
        <v>2058.1999999999998</v>
      </c>
    </row>
    <row r="31" spans="1:17">
      <c r="A31" s="5"/>
      <c r="B31" s="3" t="s">
        <v>6</v>
      </c>
      <c r="C31" s="14">
        <v>1</v>
      </c>
      <c r="D31" s="1">
        <v>1</v>
      </c>
      <c r="E31" s="1">
        <v>1</v>
      </c>
      <c r="F31" s="1">
        <f>G31+H31+I31</f>
        <v>1211</v>
      </c>
      <c r="G31" s="1"/>
      <c r="H31" s="1">
        <v>1184.9000000000001</v>
      </c>
      <c r="I31" s="1">
        <v>26.1</v>
      </c>
      <c r="J31" s="20">
        <f t="shared" si="1"/>
        <v>100916.7</v>
      </c>
      <c r="K31" s="1">
        <f t="shared" si="2"/>
        <v>0</v>
      </c>
      <c r="L31" s="1">
        <f t="shared" si="3"/>
        <v>98741.7</v>
      </c>
      <c r="M31" s="1">
        <f t="shared" si="4"/>
        <v>2175</v>
      </c>
      <c r="N31" s="20">
        <f t="shared" si="5"/>
        <v>100916.7</v>
      </c>
      <c r="O31" s="1">
        <f t="shared" si="6"/>
        <v>0</v>
      </c>
      <c r="P31" s="1">
        <f t="shared" si="7"/>
        <v>98741.7</v>
      </c>
      <c r="Q31" s="1">
        <f t="shared" si="8"/>
        <v>2175</v>
      </c>
    </row>
    <row r="32" spans="1:17">
      <c r="A32" s="5"/>
      <c r="B32" s="3" t="s">
        <v>27</v>
      </c>
      <c r="C32" s="14">
        <v>2</v>
      </c>
      <c r="D32" s="1">
        <v>1</v>
      </c>
      <c r="E32" s="1">
        <v>1</v>
      </c>
      <c r="F32" s="1">
        <f t="shared" ref="F32:F37" si="16">G32+H32+I32</f>
        <v>761.59999999999991</v>
      </c>
      <c r="G32" s="1"/>
      <c r="H32" s="1">
        <v>735.3</v>
      </c>
      <c r="I32" s="1">
        <v>26.3</v>
      </c>
      <c r="J32" s="20">
        <f t="shared" si="1"/>
        <v>63466.7</v>
      </c>
      <c r="K32" s="1">
        <f t="shared" si="2"/>
        <v>0</v>
      </c>
      <c r="L32" s="1">
        <f t="shared" si="3"/>
        <v>61275</v>
      </c>
      <c r="M32" s="1">
        <f t="shared" si="4"/>
        <v>2191.6999999999998</v>
      </c>
      <c r="N32" s="20">
        <f t="shared" si="5"/>
        <v>63466.7</v>
      </c>
      <c r="O32" s="1">
        <f t="shared" si="6"/>
        <v>0</v>
      </c>
      <c r="P32" s="1">
        <f t="shared" si="7"/>
        <v>61275</v>
      </c>
      <c r="Q32" s="1">
        <f t="shared" si="8"/>
        <v>2191.6999999999998</v>
      </c>
    </row>
    <row r="33" spans="1:17">
      <c r="A33" s="5"/>
      <c r="B33" s="3" t="s">
        <v>28</v>
      </c>
      <c r="C33" s="14">
        <v>1</v>
      </c>
      <c r="D33" s="1">
        <v>1</v>
      </c>
      <c r="E33" s="1">
        <v>1</v>
      </c>
      <c r="F33" s="1">
        <f t="shared" si="16"/>
        <v>763.90000000000009</v>
      </c>
      <c r="G33" s="1"/>
      <c r="H33" s="1">
        <v>741.2</v>
      </c>
      <c r="I33" s="1">
        <v>22.7</v>
      </c>
      <c r="J33" s="20">
        <f t="shared" si="1"/>
        <v>63658.399999999994</v>
      </c>
      <c r="K33" s="1">
        <f t="shared" si="2"/>
        <v>0</v>
      </c>
      <c r="L33" s="1">
        <f t="shared" si="3"/>
        <v>61766.7</v>
      </c>
      <c r="M33" s="1">
        <f t="shared" si="4"/>
        <v>1891.7</v>
      </c>
      <c r="N33" s="20">
        <f t="shared" si="5"/>
        <v>63658.399999999994</v>
      </c>
      <c r="O33" s="1">
        <f t="shared" si="6"/>
        <v>0</v>
      </c>
      <c r="P33" s="1">
        <f t="shared" si="7"/>
        <v>61766.7</v>
      </c>
      <c r="Q33" s="1">
        <f t="shared" si="8"/>
        <v>1891.7</v>
      </c>
    </row>
    <row r="34" spans="1:17">
      <c r="A34" s="5"/>
      <c r="B34" s="3" t="s">
        <v>21</v>
      </c>
      <c r="C34" s="14">
        <v>20</v>
      </c>
      <c r="D34" s="1">
        <v>20</v>
      </c>
      <c r="E34" s="1">
        <v>20</v>
      </c>
      <c r="F34" s="1">
        <f t="shared" si="16"/>
        <v>9449.6</v>
      </c>
      <c r="G34" s="1"/>
      <c r="H34" s="1">
        <v>8968.5</v>
      </c>
      <c r="I34" s="1">
        <v>481.1</v>
      </c>
      <c r="J34" s="20">
        <f t="shared" si="1"/>
        <v>39373.4</v>
      </c>
      <c r="K34" s="1">
        <f t="shared" si="2"/>
        <v>0</v>
      </c>
      <c r="L34" s="1">
        <f t="shared" si="3"/>
        <v>37368.800000000003</v>
      </c>
      <c r="M34" s="1">
        <f t="shared" si="4"/>
        <v>2004.6</v>
      </c>
      <c r="N34" s="20">
        <f t="shared" si="5"/>
        <v>39373.4</v>
      </c>
      <c r="O34" s="1">
        <f t="shared" si="6"/>
        <v>0</v>
      </c>
      <c r="P34" s="1">
        <f t="shared" si="7"/>
        <v>37368.800000000003</v>
      </c>
      <c r="Q34" s="1">
        <f t="shared" si="8"/>
        <v>2004.6</v>
      </c>
    </row>
    <row r="35" spans="1:17">
      <c r="A35" s="5"/>
      <c r="B35" s="3" t="s">
        <v>7</v>
      </c>
      <c r="C35" s="14">
        <v>73</v>
      </c>
      <c r="D35" s="1">
        <v>60</v>
      </c>
      <c r="E35" s="1">
        <v>60</v>
      </c>
      <c r="F35" s="1">
        <f t="shared" si="16"/>
        <v>21699.8</v>
      </c>
      <c r="G35" s="1"/>
      <c r="H35" s="1">
        <v>20783.7</v>
      </c>
      <c r="I35" s="1">
        <v>916.1</v>
      </c>
      <c r="J35" s="20">
        <f t="shared" si="1"/>
        <v>30138.7</v>
      </c>
      <c r="K35" s="30">
        <f t="shared" si="2"/>
        <v>0</v>
      </c>
      <c r="L35" s="30">
        <f t="shared" si="3"/>
        <v>28866.3</v>
      </c>
      <c r="M35" s="30">
        <f t="shared" si="4"/>
        <v>1272.4000000000001</v>
      </c>
      <c r="N35" s="20">
        <f t="shared" si="5"/>
        <v>30138.7</v>
      </c>
      <c r="O35" s="30">
        <f t="shared" si="6"/>
        <v>0</v>
      </c>
      <c r="P35" s="30">
        <f t="shared" si="7"/>
        <v>28866.3</v>
      </c>
      <c r="Q35" s="30">
        <f t="shared" si="8"/>
        <v>1272.4000000000001</v>
      </c>
    </row>
    <row r="36" spans="1:17">
      <c r="A36" s="5"/>
      <c r="B36" s="3" t="s">
        <v>19</v>
      </c>
      <c r="C36" s="14">
        <v>419</v>
      </c>
      <c r="D36" s="1">
        <v>307</v>
      </c>
      <c r="E36" s="1">
        <v>307</v>
      </c>
      <c r="F36" s="1">
        <f t="shared" si="16"/>
        <v>92501.200000000012</v>
      </c>
      <c r="G36" s="1"/>
      <c r="H36" s="1">
        <v>89832.6</v>
      </c>
      <c r="I36" s="1">
        <v>2668.6</v>
      </c>
      <c r="J36" s="20">
        <f t="shared" si="1"/>
        <v>25108.9</v>
      </c>
      <c r="K36" s="1">
        <f t="shared" si="2"/>
        <v>0</v>
      </c>
      <c r="L36" s="1">
        <f t="shared" si="3"/>
        <v>24384.5</v>
      </c>
      <c r="M36" s="1">
        <f t="shared" si="4"/>
        <v>724.4</v>
      </c>
      <c r="N36" s="20">
        <f t="shared" si="5"/>
        <v>25108.9</v>
      </c>
      <c r="O36" s="1">
        <f t="shared" si="6"/>
        <v>0</v>
      </c>
      <c r="P36" s="1">
        <f t="shared" si="7"/>
        <v>24384.5</v>
      </c>
      <c r="Q36" s="1">
        <f t="shared" si="8"/>
        <v>724.4</v>
      </c>
    </row>
    <row r="37" spans="1:17">
      <c r="A37" s="5"/>
      <c r="B37" s="3" t="s">
        <v>20</v>
      </c>
      <c r="C37" s="14">
        <v>20</v>
      </c>
      <c r="D37" s="1">
        <v>20</v>
      </c>
      <c r="E37" s="1">
        <v>20</v>
      </c>
      <c r="F37" s="1">
        <f t="shared" si="16"/>
        <v>5985.3</v>
      </c>
      <c r="G37" s="24"/>
      <c r="H37" s="1"/>
      <c r="I37" s="1">
        <v>5985.3</v>
      </c>
      <c r="J37" s="20">
        <f t="shared" si="1"/>
        <v>24938.799999999999</v>
      </c>
      <c r="K37" s="1">
        <f t="shared" si="2"/>
        <v>0</v>
      </c>
      <c r="L37" s="1">
        <f t="shared" si="3"/>
        <v>0</v>
      </c>
      <c r="M37" s="1">
        <f t="shared" si="4"/>
        <v>24938.799999999999</v>
      </c>
      <c r="N37" s="20">
        <f t="shared" si="5"/>
        <v>24938.799999999999</v>
      </c>
      <c r="O37" s="1">
        <f t="shared" si="6"/>
        <v>0</v>
      </c>
      <c r="P37" s="1">
        <f t="shared" si="7"/>
        <v>0</v>
      </c>
      <c r="Q37" s="1">
        <f t="shared" si="8"/>
        <v>24938.799999999999</v>
      </c>
    </row>
  </sheetData>
  <autoFilter ref="A5:Q37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декабрь</vt:lpstr>
      <vt:lpstr>январь-декабрь</vt:lpstr>
      <vt:lpstr>декабрь!Заголовки_для_печати</vt:lpstr>
      <vt:lpstr>'январь-декабрь'!Заголовки_для_печати</vt:lpstr>
      <vt:lpstr>декабрь!Область_печати</vt:lpstr>
      <vt:lpstr>'январь-декабрь'!Область_печати</vt:lpstr>
    </vt:vector>
  </TitlesOfParts>
  <Company>ФУМ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Лена</dc:creator>
  <cp:lastModifiedBy>ПРАВО</cp:lastModifiedBy>
  <cp:lastPrinted>2022-01-17T10:15:49Z</cp:lastPrinted>
  <dcterms:created xsi:type="dcterms:W3CDTF">2009-07-03T12:44:11Z</dcterms:created>
  <dcterms:modified xsi:type="dcterms:W3CDTF">2022-09-30T10:15:43Z</dcterms:modified>
</cp:coreProperties>
</file>