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486"/>
  </bookViews>
  <sheets>
    <sheet name="Проект 2019-2021" sheetId="11" r:id="rId1"/>
  </sheets>
  <definedNames>
    <definedName name="_xlnm.Print_Area" localSheetId="0">'Проект 2019-2021'!$A$1:$E$83</definedName>
  </definedNames>
  <calcPr calcId="125725"/>
</workbook>
</file>

<file path=xl/calcChain.xml><?xml version="1.0" encoding="utf-8"?>
<calcChain xmlns="http://schemas.openxmlformats.org/spreadsheetml/2006/main">
  <c r="E78" i="11"/>
  <c r="D78"/>
  <c r="C78"/>
  <c r="E76"/>
  <c r="D76"/>
  <c r="C76"/>
  <c r="E72"/>
  <c r="D72"/>
  <c r="C72"/>
  <c r="E68"/>
  <c r="D68"/>
  <c r="D61" s="1"/>
  <c r="C68"/>
  <c r="E62"/>
  <c r="D62"/>
  <c r="C62"/>
  <c r="E57"/>
  <c r="D57"/>
  <c r="C57"/>
  <c r="E43"/>
  <c r="D43"/>
  <c r="C43"/>
  <c r="E40"/>
  <c r="D40"/>
  <c r="C40"/>
  <c r="E38"/>
  <c r="D38"/>
  <c r="C38"/>
  <c r="E32"/>
  <c r="D32"/>
  <c r="C32"/>
  <c r="E30"/>
  <c r="D30"/>
  <c r="C30"/>
  <c r="E26"/>
  <c r="D26"/>
  <c r="C26"/>
  <c r="E12"/>
  <c r="D12"/>
  <c r="C12"/>
  <c r="E8"/>
  <c r="D8"/>
  <c r="D7" s="1"/>
  <c r="C8"/>
  <c r="E7"/>
  <c r="C7"/>
  <c r="E15" l="1"/>
  <c r="D15"/>
  <c r="C37"/>
  <c r="E37"/>
  <c r="C15"/>
  <c r="D37"/>
  <c r="D14" s="1"/>
  <c r="D6" s="1"/>
  <c r="C61"/>
  <c r="E61"/>
  <c r="E14" s="1"/>
  <c r="E6" s="1"/>
  <c r="C14" l="1"/>
  <c r="C6" s="1"/>
</calcChain>
</file>

<file path=xl/sharedStrings.xml><?xml version="1.0" encoding="utf-8"?>
<sst xmlns="http://schemas.openxmlformats.org/spreadsheetml/2006/main" count="94" uniqueCount="88">
  <si>
    <t>тыс.руб.</t>
  </si>
  <si>
    <t>№ п/п</t>
  </si>
  <si>
    <t>2019 год</t>
  </si>
  <si>
    <t>Субсидии МБУ «Управление гражданской защиты города Ульяновска», в т.ч.:</t>
  </si>
  <si>
    <t>Жилищно-коммунальное хозяйство</t>
  </si>
  <si>
    <t>Жилищное хозяйство</t>
  </si>
  <si>
    <t>Снос аварийных домов</t>
  </si>
  <si>
    <t>Установка приборов учёта коммунальных ресурсов и узлов погодного регулирования</t>
  </si>
  <si>
    <t>Предоставление информации о состоянии окружающей среды</t>
  </si>
  <si>
    <t>Субсидии МБУ «Контакт-центр при Главе города Ульяновска», в т.ч.:</t>
  </si>
  <si>
    <t>Коммунальное хозяйство</t>
  </si>
  <si>
    <t>Благоустройство</t>
  </si>
  <si>
    <t>Субсидии МБУ «Городская специализированная похоронная служба», в т.ч.:</t>
  </si>
  <si>
    <t>Другие вопросы в области жилищно-коммунального хозяйства</t>
  </si>
  <si>
    <t>Строительство системы водоотведения в поселке имени Карамзина</t>
  </si>
  <si>
    <t>Строительство системы водоотведения от села Кротовка до села Баратаевка</t>
  </si>
  <si>
    <t>Строительство водопровода для СНТ в северной части города</t>
  </si>
  <si>
    <t>МП «Развитие муниципальной службы в администрации города Ульяновска»</t>
  </si>
  <si>
    <t>Социальная политика</t>
  </si>
  <si>
    <t>2020 год</t>
  </si>
  <si>
    <t>Дорожное хозяйство (дорожные фонды)</t>
  </si>
  <si>
    <t>на выполнение муниципального задания</t>
  </si>
  <si>
    <t>на иные цели</t>
  </si>
  <si>
    <t>Разработка программы комплексного развития систем коммунальной инфраструктуры</t>
  </si>
  <si>
    <t>МП «Обеспечение правопорядка и безопасности»</t>
  </si>
  <si>
    <t>Содержание дворовых ливневых канализаций</t>
  </si>
  <si>
    <t>Оплата услуг платёжного агента по приёму платы за наём муниципального жилья</t>
  </si>
  <si>
    <t>Защита населения и территории от ЧС природного и техногенного характера, ГО</t>
  </si>
  <si>
    <t xml:space="preserve">Субсидии на возмещение затрат, связанных с проведением работ по капитальному ремонту общего имущества МКД и работ по ремонту общего имущества МКД </t>
  </si>
  <si>
    <t>Подготовка тех. заключений о состоянии МКД, проведение судебной экспертизы</t>
  </si>
  <si>
    <t>Актуализация схемы теплоснабжения</t>
  </si>
  <si>
    <t>по мировому соглашению от 05.12.2017 за период с декабря 2014 г. по май 2016 г.</t>
  </si>
  <si>
    <t>сумма задолженности с июня 2016 г. по декабрь 2018 г.</t>
  </si>
  <si>
    <t>текущие ежемесячные платежи</t>
  </si>
  <si>
    <t>Ежемесячная выплата работникам аварийно-спасательных служб</t>
  </si>
  <si>
    <t>Разработка ПСД для строительства системы водоснабжения в с. Луговое</t>
  </si>
  <si>
    <t>Оплата взносов за капитальный ремонт за муниципальные жилые помещения, в т.ч.:</t>
  </si>
  <si>
    <t>Подготовка проектно-сметной документации для капитального ремонта МКД</t>
  </si>
  <si>
    <t>Обустройство контейнерных площадок для сбора ТКО</t>
  </si>
  <si>
    <t>Капитальный ремонт (устранение недостатков) КНС по ул. Кадьяна</t>
  </si>
  <si>
    <t>Строительство системы водоотведения ул. Кооперативная, ул. Чапаева, 2 пер. Омский</t>
  </si>
  <si>
    <t>по Управлению ЖКХ и благоустройства администрации города Ульяновска</t>
  </si>
  <si>
    <t xml:space="preserve">2021 год </t>
  </si>
  <si>
    <t>Приобретение и установка парковой мебели</t>
  </si>
  <si>
    <t>Ремонт и содержание памятников</t>
  </si>
  <si>
    <t>Содержание фонтанов</t>
  </si>
  <si>
    <t>Аренда мобильных туалетных кабин</t>
  </si>
  <si>
    <t>Приобретение краски и хозинвентаря</t>
  </si>
  <si>
    <t>Талоны на вывоз ТБО</t>
  </si>
  <si>
    <t>Субсидии МБУ «Городской центр по благоустройству и озеленению», в т.ч.:</t>
  </si>
  <si>
    <t>Субсидии МБУ «Управление инженерной защиты», в т.ч.:</t>
  </si>
  <si>
    <t>Капитальный ремонт канализации на 11-м проезде Инженерном</t>
  </si>
  <si>
    <t>Газоснабжение жилых домов в с. Каменка Ленинского района г. Ульяновска</t>
  </si>
  <si>
    <t>А.В.Ворожецов</t>
  </si>
  <si>
    <t>ВСЕГО по Управлению ЖКХ и благоустройства (без аппарата Управления)</t>
  </si>
  <si>
    <t xml:space="preserve">Поставка и установка малых архитектурных форм </t>
  </si>
  <si>
    <t>Благоустройство парка «Юность»</t>
  </si>
  <si>
    <t xml:space="preserve">Благоустройство придомовой территории многоквартирного дома № 97 по ул. Аблукова </t>
  </si>
  <si>
    <t>Народный бюджет - 2019 год:</t>
  </si>
  <si>
    <t>Строительство инженерных сетей и благоустройство жилого квартала южнее с.Карлинское г. Ульяновска</t>
  </si>
  <si>
    <t>Проведение работ по газификации:</t>
  </si>
  <si>
    <t>Газоснабжение жилых домов по ул. Придорожной, Малиновой, Центральной, Луговой, Сиреневой, пер. Луговому д. Протопоповка Ленинского района г.Ульяновска</t>
  </si>
  <si>
    <t>Газоснабжение жилых домов по ул. Лесной, Степной с. Кротовка Засвияжского района г.Ульяновска</t>
  </si>
  <si>
    <t>Обеспечение инженерной инфраструктурой земельных участков многодетных семей:</t>
  </si>
  <si>
    <t>Начальник Управления</t>
  </si>
  <si>
    <t>Наименование расхода</t>
  </si>
  <si>
    <t>Образование</t>
  </si>
  <si>
    <t>Субвенции на финансовое обеспечение расходных обязательств, связанных с организацией отлова и содержанием безнадзорных домашних животных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</si>
  <si>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</si>
  <si>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МП "Развитие территориального общественного самоуправления в муниципальном образовании "город Ульяновск"</t>
  </si>
  <si>
    <t>на 2019 год и плановый период 2020 и 2021 гг.</t>
  </si>
  <si>
    <t>«Уютный двор - красивая Россия!» (ул.Отрадная, д. 52)</t>
  </si>
  <si>
    <t>Ремонт и капитальный ремонт объектов озеленения реализации проекта "Пятилетка по благоустройству на 2016-2020 годы" (сквер Карамзина и сквер Северный Венец, ремонт оград в скверах и др.)</t>
  </si>
  <si>
    <t>Приведение систем водоснабжения и водоотведения в в нормативное техн. состояние:</t>
  </si>
  <si>
    <t>Ремонт площадей в рамках реализации проекта "Пятилетка по благоустройству на 2016-2020 годы" (Капитальный ремонт пл. Ленина с эспланадой и прилегающей территорией, включая "Театральную площадь" (без сквера им. Карамзина), ремонт МАФ в парках и скверах)</t>
  </si>
  <si>
    <t>Кап. ремонт многоквартирного дома по адресу: г. Ульяновск, с. Белый ключ, ул. Нефтеразведчиков, д. 1</t>
  </si>
  <si>
    <t xml:space="preserve">Кап. ремонт жилых помещений муниципального жилищного фонда </t>
  </si>
  <si>
    <t>Кап. ремонт жилищного фонда по решению судебных инстанций</t>
  </si>
  <si>
    <t>3.1.</t>
  </si>
  <si>
    <t>3.2.</t>
  </si>
  <si>
    <t>3.3.</t>
  </si>
  <si>
    <t>3.4.</t>
  </si>
  <si>
    <t>4.</t>
  </si>
  <si>
    <t>5.</t>
  </si>
  <si>
    <t>1.</t>
  </si>
  <si>
    <t>2.</t>
  </si>
  <si>
    <t>3.</t>
  </si>
  <si>
    <t>ПРОЕКТ ВЕДОМСТВЕННОЙ СТРУКТУРЫ РАСХОДОВ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</si>
</sst>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Border="1"/>
    <xf numFmtId="0" fontId="6" fillId="2" borderId="0" xfId="0" applyFont="1" applyFill="1"/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/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6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85"/>
  <sheetViews>
    <sheetView tabSelected="1" view="pageBreakPreview" zoomScale="80" zoomScaleNormal="90" zoomScaleSheetLayoutView="80" workbookViewId="0">
      <selection activeCell="A2" sqref="A2:E2"/>
    </sheetView>
  </sheetViews>
  <sheetFormatPr defaultColWidth="8.85546875" defaultRowHeight="15.75"/>
  <cols>
    <col min="1" max="1" width="6.7109375" style="62" customWidth="1"/>
    <col min="2" max="2" width="95.7109375" style="16" customWidth="1"/>
    <col min="3" max="4" width="12.7109375" style="19" customWidth="1"/>
    <col min="5" max="5" width="12.7109375" style="2" customWidth="1"/>
    <col min="6" max="6" width="31.140625" style="2" customWidth="1"/>
    <col min="7" max="29" width="8.85546875" style="2"/>
    <col min="30" max="16384" width="8.85546875" style="3"/>
  </cols>
  <sheetData>
    <row r="1" spans="1:29" ht="18.75">
      <c r="A1" s="50" t="s">
        <v>87</v>
      </c>
      <c r="B1" s="50"/>
      <c r="C1" s="50"/>
      <c r="D1" s="50"/>
      <c r="E1" s="50"/>
    </row>
    <row r="2" spans="1:29" ht="18.75">
      <c r="A2" s="50" t="s">
        <v>70</v>
      </c>
      <c r="B2" s="50"/>
      <c r="C2" s="50"/>
      <c r="D2" s="50"/>
      <c r="E2" s="50"/>
    </row>
    <row r="3" spans="1:29" ht="18.75">
      <c r="A3" s="50" t="s">
        <v>41</v>
      </c>
      <c r="B3" s="50"/>
      <c r="C3" s="50"/>
      <c r="D3" s="50"/>
      <c r="E3" s="50"/>
    </row>
    <row r="4" spans="1:29" ht="18.75">
      <c r="A4" s="52"/>
      <c r="B4" s="45"/>
      <c r="C4" s="46"/>
      <c r="D4" s="47"/>
      <c r="E4" s="25" t="s">
        <v>0</v>
      </c>
    </row>
    <row r="5" spans="1:29" s="5" customFormat="1" ht="20.25" customHeight="1">
      <c r="A5" s="53" t="s">
        <v>1</v>
      </c>
      <c r="B5" s="24" t="s">
        <v>65</v>
      </c>
      <c r="C5" s="1" t="s">
        <v>2</v>
      </c>
      <c r="D5" s="1" t="s">
        <v>19</v>
      </c>
      <c r="E5" s="1" t="s">
        <v>42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>
      <c r="A6" s="49" t="s">
        <v>54</v>
      </c>
      <c r="B6" s="49"/>
      <c r="C6" s="1">
        <f>C7+C12+C14+C76+C78</f>
        <v>452398.5</v>
      </c>
      <c r="D6" s="1">
        <f>D7+D12+D14+D76+D78</f>
        <v>419243.9</v>
      </c>
      <c r="E6" s="1">
        <f>E7+E12+E14+E76+E78</f>
        <v>415757.8000000001</v>
      </c>
    </row>
    <row r="7" spans="1:29" ht="15.75" customHeight="1">
      <c r="A7" s="53" t="s">
        <v>84</v>
      </c>
      <c r="B7" s="44" t="s">
        <v>27</v>
      </c>
      <c r="C7" s="1">
        <f>C8+C11</f>
        <v>72088</v>
      </c>
      <c r="D7" s="1">
        <f t="shared" ref="D7:E7" si="0">D8+D11</f>
        <v>63104.2</v>
      </c>
      <c r="E7" s="1">
        <f t="shared" si="0"/>
        <v>63732.899999999994</v>
      </c>
    </row>
    <row r="8" spans="1:29" ht="15.75" customHeight="1">
      <c r="A8" s="54"/>
      <c r="B8" s="44" t="s">
        <v>3</v>
      </c>
      <c r="C8" s="1">
        <f>C9+C10</f>
        <v>71862.3</v>
      </c>
      <c r="D8" s="1">
        <f t="shared" ref="D8" si="1">D9+D10</f>
        <v>62878.5</v>
      </c>
      <c r="E8" s="1">
        <f>E9+E10</f>
        <v>63507.199999999997</v>
      </c>
    </row>
    <row r="9" spans="1:29">
      <c r="A9" s="54"/>
      <c r="B9" s="26" t="s">
        <v>21</v>
      </c>
      <c r="C9" s="33">
        <v>65713.2</v>
      </c>
      <c r="D9" s="33">
        <v>62878.5</v>
      </c>
      <c r="E9" s="33">
        <v>63507.199999999997</v>
      </c>
    </row>
    <row r="10" spans="1:29">
      <c r="A10" s="54"/>
      <c r="B10" s="26" t="s">
        <v>22</v>
      </c>
      <c r="C10" s="33">
        <v>6149.1</v>
      </c>
      <c r="D10" s="33">
        <v>0</v>
      </c>
      <c r="E10" s="33">
        <v>0</v>
      </c>
    </row>
    <row r="11" spans="1:29">
      <c r="A11" s="54"/>
      <c r="B11" s="27" t="s">
        <v>24</v>
      </c>
      <c r="C11" s="33">
        <v>225.7</v>
      </c>
      <c r="D11" s="33">
        <v>225.7</v>
      </c>
      <c r="E11" s="33">
        <v>225.7</v>
      </c>
    </row>
    <row r="12" spans="1:29" s="7" customFormat="1" ht="15.75" customHeight="1">
      <c r="A12" s="53" t="s">
        <v>85</v>
      </c>
      <c r="B12" s="28" t="s">
        <v>20</v>
      </c>
      <c r="C12" s="1">
        <f>C13</f>
        <v>2000</v>
      </c>
      <c r="D12" s="1">
        <f t="shared" ref="D12:E12" si="2">D13</f>
        <v>0</v>
      </c>
      <c r="E12" s="1">
        <f t="shared" si="2"/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7" customFormat="1">
      <c r="A13" s="54"/>
      <c r="B13" s="27" t="s">
        <v>25</v>
      </c>
      <c r="C13" s="33">
        <v>2000</v>
      </c>
      <c r="D13" s="33">
        <v>0</v>
      </c>
      <c r="E13" s="33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9" customFormat="1">
      <c r="A14" s="55" t="s">
        <v>86</v>
      </c>
      <c r="B14" s="44" t="s">
        <v>4</v>
      </c>
      <c r="C14" s="34">
        <f>C15+C32+C37+C61</f>
        <v>376688.5</v>
      </c>
      <c r="D14" s="34">
        <f>D15+D32+D37+D61</f>
        <v>354517.7</v>
      </c>
      <c r="E14" s="34">
        <f>E15+E32+E37+E61</f>
        <v>350433.70000000007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s="9" customFormat="1">
      <c r="A15" s="55" t="s">
        <v>78</v>
      </c>
      <c r="B15" s="44" t="s">
        <v>5</v>
      </c>
      <c r="C15" s="34">
        <f>SUM(C16:C25)+C26+C30</f>
        <v>108730.1</v>
      </c>
      <c r="D15" s="34">
        <f t="shared" ref="D15" si="3">SUM(D16:D25)+D26+D30</f>
        <v>108544.3</v>
      </c>
      <c r="E15" s="34">
        <f>SUM(E16:E25)+E26+E30</f>
        <v>108312.1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s="9" customFormat="1">
      <c r="A16" s="56"/>
      <c r="B16" s="26" t="s">
        <v>76</v>
      </c>
      <c r="C16" s="32">
        <v>1350</v>
      </c>
      <c r="D16" s="32">
        <v>3398.3</v>
      </c>
      <c r="E16" s="32">
        <v>3398.3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9" customFormat="1" ht="15.75" customHeight="1">
      <c r="A17" s="56"/>
      <c r="B17" s="26" t="s">
        <v>75</v>
      </c>
      <c r="C17" s="32">
        <v>2048.3000000000002</v>
      </c>
      <c r="D17" s="32">
        <v>0</v>
      </c>
      <c r="E17" s="32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s="9" customFormat="1">
      <c r="A18" s="56"/>
      <c r="B18" s="26" t="s">
        <v>77</v>
      </c>
      <c r="C18" s="32">
        <v>100000</v>
      </c>
      <c r="D18" s="32">
        <v>100000</v>
      </c>
      <c r="E18" s="32">
        <v>100000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s="9" customFormat="1" ht="36" hidden="1" customHeight="1">
      <c r="A19" s="56"/>
      <c r="B19" s="26" t="s">
        <v>28</v>
      </c>
      <c r="C19" s="32">
        <v>0</v>
      </c>
      <c r="D19" s="32">
        <v>0</v>
      </c>
      <c r="E19" s="32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s="9" customFormat="1">
      <c r="A20" s="56"/>
      <c r="B20" s="26" t="s">
        <v>29</v>
      </c>
      <c r="C20" s="32">
        <v>190</v>
      </c>
      <c r="D20" s="32">
        <v>190</v>
      </c>
      <c r="E20" s="32">
        <v>190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s="9" customFormat="1">
      <c r="A21" s="56"/>
      <c r="B21" s="26" t="s">
        <v>37</v>
      </c>
      <c r="C21" s="32">
        <v>190</v>
      </c>
      <c r="D21" s="32">
        <v>190</v>
      </c>
      <c r="E21" s="32">
        <v>190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s="9" customFormat="1">
      <c r="A22" s="56"/>
      <c r="B22" s="29" t="s">
        <v>6</v>
      </c>
      <c r="C22" s="32">
        <v>2565</v>
      </c>
      <c r="D22" s="32">
        <v>2430</v>
      </c>
      <c r="E22" s="32">
        <v>2295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9" customFormat="1">
      <c r="A23" s="56"/>
      <c r="B23" s="29" t="s">
        <v>7</v>
      </c>
      <c r="C23" s="32">
        <v>190</v>
      </c>
      <c r="D23" s="32">
        <v>180</v>
      </c>
      <c r="E23" s="32">
        <v>170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s="9" customFormat="1">
      <c r="A24" s="56"/>
      <c r="B24" s="26" t="s">
        <v>8</v>
      </c>
      <c r="C24" s="32">
        <v>285</v>
      </c>
      <c r="D24" s="32">
        <v>269.2</v>
      </c>
      <c r="E24" s="32">
        <v>207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11" customFormat="1">
      <c r="A25" s="57"/>
      <c r="B25" s="26" t="s">
        <v>26</v>
      </c>
      <c r="C25" s="32">
        <v>475</v>
      </c>
      <c r="D25" s="32">
        <v>450</v>
      </c>
      <c r="E25" s="32">
        <v>425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9" customFormat="1" ht="15.75" customHeight="1">
      <c r="A26" s="56"/>
      <c r="B26" s="44" t="s">
        <v>36</v>
      </c>
      <c r="C26" s="1">
        <f>SUM(C27:C29)</f>
        <v>1436.8</v>
      </c>
      <c r="D26" s="1">
        <f>SUM(D27:D29)</f>
        <v>1436.8</v>
      </c>
      <c r="E26" s="1">
        <f>SUM(E27:E29)</f>
        <v>1436.8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s="9" customFormat="1" hidden="1">
      <c r="A27" s="56"/>
      <c r="B27" s="26" t="s">
        <v>31</v>
      </c>
      <c r="C27" s="33">
        <v>1436.8</v>
      </c>
      <c r="D27" s="33">
        <v>1436.8</v>
      </c>
      <c r="E27" s="33">
        <v>1436.8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s="9" customFormat="1" hidden="1">
      <c r="A28" s="56"/>
      <c r="B28" s="26" t="s">
        <v>32</v>
      </c>
      <c r="C28" s="33">
        <v>0</v>
      </c>
      <c r="D28" s="33">
        <v>0</v>
      </c>
      <c r="E28" s="33"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9" customFormat="1" hidden="1">
      <c r="A29" s="56"/>
      <c r="B29" s="26" t="s">
        <v>33</v>
      </c>
      <c r="C29" s="33">
        <v>0</v>
      </c>
      <c r="D29" s="33">
        <v>0</v>
      </c>
      <c r="E29" s="33"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9" customFormat="1" hidden="1">
      <c r="A30" s="56"/>
      <c r="B30" s="44" t="s">
        <v>9</v>
      </c>
      <c r="C30" s="34">
        <f>C31</f>
        <v>0</v>
      </c>
      <c r="D30" s="34">
        <f t="shared" ref="D30:E30" si="4">D31</f>
        <v>0</v>
      </c>
      <c r="E30" s="34">
        <f t="shared" si="4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9" customFormat="1" hidden="1">
      <c r="A31" s="56"/>
      <c r="B31" s="26" t="s">
        <v>21</v>
      </c>
      <c r="C31" s="32">
        <v>0</v>
      </c>
      <c r="D31" s="32">
        <v>0</v>
      </c>
      <c r="E31" s="32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13" customFormat="1">
      <c r="A32" s="55" t="s">
        <v>79</v>
      </c>
      <c r="B32" s="44" t="s">
        <v>10</v>
      </c>
      <c r="C32" s="1">
        <f>SUM(C33:C36)</f>
        <v>0</v>
      </c>
      <c r="D32" s="1">
        <f t="shared" ref="D32:E32" si="5">SUM(D33:D36)</f>
        <v>0</v>
      </c>
      <c r="E32" s="1">
        <f t="shared" si="5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13" customFormat="1" ht="15.75" hidden="1" customHeight="1">
      <c r="A33" s="54"/>
      <c r="B33" s="29" t="s">
        <v>23</v>
      </c>
      <c r="C33" s="33">
        <v>0</v>
      </c>
      <c r="D33" s="33">
        <v>0</v>
      </c>
      <c r="E33" s="33"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13" customFormat="1" hidden="1">
      <c r="A34" s="54"/>
      <c r="B34" s="29" t="s">
        <v>30</v>
      </c>
      <c r="C34" s="33">
        <v>0</v>
      </c>
      <c r="D34" s="33">
        <v>0</v>
      </c>
      <c r="E34" s="33"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13" customFormat="1" hidden="1">
      <c r="A35" s="54"/>
      <c r="B35" s="29" t="s">
        <v>51</v>
      </c>
      <c r="C35" s="33">
        <v>0</v>
      </c>
      <c r="D35" s="33">
        <v>0</v>
      </c>
      <c r="E35" s="33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3" customFormat="1" hidden="1">
      <c r="A36" s="54"/>
      <c r="B36" s="29" t="s">
        <v>39</v>
      </c>
      <c r="C36" s="33">
        <v>0</v>
      </c>
      <c r="D36" s="33">
        <v>0</v>
      </c>
      <c r="E36" s="33"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>
      <c r="A37" s="55" t="s">
        <v>80</v>
      </c>
      <c r="B37" s="44" t="s">
        <v>11</v>
      </c>
      <c r="C37" s="1">
        <f>C38+C40+C43+SUM(C46:C57)</f>
        <v>256913.40000000002</v>
      </c>
      <c r="D37" s="1">
        <f>D38+D40+D43+SUM(D46:D57)</f>
        <v>240473.40000000002</v>
      </c>
      <c r="E37" s="1">
        <f>E38+E40+E43+SUM(E46:E57)</f>
        <v>236121.60000000003</v>
      </c>
    </row>
    <row r="38" spans="1:29" s="13" customFormat="1">
      <c r="A38" s="54"/>
      <c r="B38" s="44" t="s">
        <v>49</v>
      </c>
      <c r="C38" s="1">
        <f>C39</f>
        <v>170633.2</v>
      </c>
      <c r="D38" s="1">
        <f t="shared" ref="D38:E38" si="6">D39</f>
        <v>160196.20000000001</v>
      </c>
      <c r="E38" s="1">
        <f t="shared" si="6"/>
        <v>158126.20000000001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3" customFormat="1">
      <c r="A39" s="54"/>
      <c r="B39" s="26" t="s">
        <v>21</v>
      </c>
      <c r="C39" s="33">
        <v>170633.2</v>
      </c>
      <c r="D39" s="33">
        <v>160196.20000000001</v>
      </c>
      <c r="E39" s="33">
        <v>158126.20000000001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3" customFormat="1">
      <c r="A40" s="54"/>
      <c r="B40" s="44" t="s">
        <v>50</v>
      </c>
      <c r="C40" s="1">
        <f>C41+C42</f>
        <v>24445.5</v>
      </c>
      <c r="D40" s="1">
        <f t="shared" ref="D40:E40" si="7">D41+D42</f>
        <v>23730.6</v>
      </c>
      <c r="E40" s="1">
        <f t="shared" si="7"/>
        <v>22531.1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3" customFormat="1">
      <c r="A41" s="54"/>
      <c r="B41" s="26" t="s">
        <v>21</v>
      </c>
      <c r="C41" s="33">
        <v>24445.5</v>
      </c>
      <c r="D41" s="33">
        <v>23730.6</v>
      </c>
      <c r="E41" s="33">
        <v>22531.1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3" customFormat="1">
      <c r="A42" s="54"/>
      <c r="B42" s="26" t="s">
        <v>22</v>
      </c>
      <c r="C42" s="33">
        <v>0</v>
      </c>
      <c r="D42" s="33">
        <v>0</v>
      </c>
      <c r="E42" s="33"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7" customFormat="1">
      <c r="A43" s="56"/>
      <c r="B43" s="44" t="s">
        <v>12</v>
      </c>
      <c r="C43" s="1">
        <f>C44+C45</f>
        <v>25750</v>
      </c>
      <c r="D43" s="1">
        <f t="shared" ref="D43" si="8">D44+D45</f>
        <v>32468.899999999998</v>
      </c>
      <c r="E43" s="1">
        <f>E44+E45</f>
        <v>32724.2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>
      <c r="A44" s="56"/>
      <c r="B44" s="26" t="s">
        <v>21</v>
      </c>
      <c r="C44" s="32">
        <v>21930</v>
      </c>
      <c r="D44" s="32">
        <v>20701.099999999999</v>
      </c>
      <c r="E44" s="32">
        <v>21610.2</v>
      </c>
    </row>
    <row r="45" spans="1:29">
      <c r="A45" s="56"/>
      <c r="B45" s="26" t="s">
        <v>22</v>
      </c>
      <c r="C45" s="32">
        <v>3820</v>
      </c>
      <c r="D45" s="32">
        <v>11767.8</v>
      </c>
      <c r="E45" s="32">
        <v>11114</v>
      </c>
    </row>
    <row r="46" spans="1:29" s="9" customFormat="1" ht="15.75" customHeight="1">
      <c r="A46" s="56"/>
      <c r="B46" s="29" t="s">
        <v>38</v>
      </c>
      <c r="C46" s="32">
        <v>0</v>
      </c>
      <c r="D46" s="32">
        <v>0</v>
      </c>
      <c r="E46" s="32"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13" customFormat="1">
      <c r="A47" s="54"/>
      <c r="B47" s="26" t="s">
        <v>43</v>
      </c>
      <c r="C47" s="33">
        <v>406.1</v>
      </c>
      <c r="D47" s="33">
        <v>384.8</v>
      </c>
      <c r="E47" s="33">
        <v>363.4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3" customFormat="1">
      <c r="A48" s="54"/>
      <c r="B48" s="26" t="s">
        <v>44</v>
      </c>
      <c r="C48" s="33">
        <v>3980</v>
      </c>
      <c r="D48" s="33">
        <v>3560</v>
      </c>
      <c r="E48" s="33">
        <v>3140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3" customFormat="1">
      <c r="A49" s="54"/>
      <c r="B49" s="26" t="s">
        <v>45</v>
      </c>
      <c r="C49" s="33">
        <v>4000</v>
      </c>
      <c r="D49" s="33">
        <v>4000</v>
      </c>
      <c r="E49" s="33">
        <v>4000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13" customFormat="1">
      <c r="A50" s="54"/>
      <c r="B50" s="26" t="s">
        <v>46</v>
      </c>
      <c r="C50" s="33">
        <v>361</v>
      </c>
      <c r="D50" s="33">
        <v>342</v>
      </c>
      <c r="E50" s="33">
        <v>323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13" customFormat="1">
      <c r="A51" s="54"/>
      <c r="B51" s="26" t="s">
        <v>47</v>
      </c>
      <c r="C51" s="33">
        <v>3732.4</v>
      </c>
      <c r="D51" s="33">
        <v>3535.9</v>
      </c>
      <c r="E51" s="33">
        <v>3339.5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13" customFormat="1">
      <c r="A52" s="54"/>
      <c r="B52" s="26" t="s">
        <v>48</v>
      </c>
      <c r="C52" s="33">
        <v>3339.3</v>
      </c>
      <c r="D52" s="33">
        <v>3163.5</v>
      </c>
      <c r="E52" s="33">
        <v>2987.8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13" customFormat="1">
      <c r="A53" s="54"/>
      <c r="B53" s="26" t="s">
        <v>55</v>
      </c>
      <c r="C53" s="33">
        <v>6000</v>
      </c>
      <c r="D53" s="33">
        <v>2650.5</v>
      </c>
      <c r="E53" s="33">
        <v>2503.3000000000002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13" customFormat="1" ht="31.5" hidden="1">
      <c r="A54" s="54"/>
      <c r="B54" s="26" t="s">
        <v>67</v>
      </c>
      <c r="C54" s="33"/>
      <c r="D54" s="33"/>
      <c r="E54" s="33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13" customFormat="1" ht="32.25" customHeight="1">
      <c r="A55" s="54"/>
      <c r="B55" s="40" t="s">
        <v>72</v>
      </c>
      <c r="C55" s="35">
        <v>3275.4</v>
      </c>
      <c r="D55" s="35">
        <v>4050.4</v>
      </c>
      <c r="E55" s="33">
        <v>3825.3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13" customFormat="1" ht="47.25">
      <c r="A56" s="54"/>
      <c r="B56" s="40" t="s">
        <v>74</v>
      </c>
      <c r="C56" s="35">
        <v>0</v>
      </c>
      <c r="D56" s="35">
        <v>2390.6</v>
      </c>
      <c r="E56" s="33">
        <v>2257.8000000000002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38" customFormat="1">
      <c r="A57" s="54"/>
      <c r="B57" s="41" t="s">
        <v>58</v>
      </c>
      <c r="C57" s="36">
        <f>C58+C59+C60</f>
        <v>10990.5</v>
      </c>
      <c r="D57" s="36">
        <f t="shared" ref="D57:E57" si="9">D58+D59+D60</f>
        <v>0</v>
      </c>
      <c r="E57" s="36">
        <f t="shared" si="9"/>
        <v>0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38" customFormat="1">
      <c r="A58" s="54"/>
      <c r="B58" s="40" t="s">
        <v>57</v>
      </c>
      <c r="C58" s="35">
        <v>3927.1</v>
      </c>
      <c r="D58" s="35">
        <v>0</v>
      </c>
      <c r="E58" s="35">
        <v>0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13" customFormat="1">
      <c r="A59" s="54"/>
      <c r="B59" s="42" t="s">
        <v>71</v>
      </c>
      <c r="C59" s="35">
        <v>2915.7</v>
      </c>
      <c r="D59" s="35">
        <v>0</v>
      </c>
      <c r="E59" s="35"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3" customFormat="1">
      <c r="A60" s="54"/>
      <c r="B60" s="42" t="s">
        <v>56</v>
      </c>
      <c r="C60" s="35">
        <v>4147.7</v>
      </c>
      <c r="D60" s="35">
        <v>0</v>
      </c>
      <c r="E60" s="35"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>
      <c r="A61" s="55" t="s">
        <v>81</v>
      </c>
      <c r="B61" s="44" t="s">
        <v>13</v>
      </c>
      <c r="C61" s="1">
        <f>C62+C68+C72+C74+C75</f>
        <v>11045</v>
      </c>
      <c r="D61" s="1">
        <f t="shared" ref="D61:E61" si="10">D62+D68+D72+D74+D75</f>
        <v>5500</v>
      </c>
      <c r="E61" s="1">
        <f t="shared" si="10"/>
        <v>6000</v>
      </c>
    </row>
    <row r="62" spans="1:29" s="7" customFormat="1" ht="16.5" hidden="1" customHeight="1">
      <c r="A62" s="56"/>
      <c r="B62" s="30" t="s">
        <v>73</v>
      </c>
      <c r="C62" s="1">
        <f t="shared" ref="C62:E62" si="11">SUM(C63:C67)</f>
        <v>5945</v>
      </c>
      <c r="D62" s="1">
        <f t="shared" si="11"/>
        <v>0</v>
      </c>
      <c r="E62" s="1">
        <f t="shared" si="11"/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idden="1">
      <c r="A63" s="57"/>
      <c r="B63" s="29" t="s">
        <v>35</v>
      </c>
      <c r="C63" s="33">
        <v>0</v>
      </c>
      <c r="D63" s="33">
        <v>0</v>
      </c>
      <c r="E63" s="33">
        <v>0</v>
      </c>
    </row>
    <row r="64" spans="1:29" hidden="1">
      <c r="A64" s="57"/>
      <c r="B64" s="29" t="s">
        <v>14</v>
      </c>
      <c r="C64" s="33">
        <v>0</v>
      </c>
      <c r="D64" s="33">
        <v>0</v>
      </c>
      <c r="E64" s="33">
        <v>0</v>
      </c>
    </row>
    <row r="65" spans="1:29" hidden="1">
      <c r="A65" s="57"/>
      <c r="B65" s="29" t="s">
        <v>15</v>
      </c>
      <c r="C65" s="33">
        <v>0</v>
      </c>
      <c r="D65" s="33">
        <v>0</v>
      </c>
      <c r="E65" s="33">
        <v>0</v>
      </c>
    </row>
    <row r="66" spans="1:29" hidden="1">
      <c r="A66" s="57"/>
      <c r="B66" s="29" t="s">
        <v>16</v>
      </c>
      <c r="C66" s="33">
        <v>0</v>
      </c>
      <c r="D66" s="33">
        <v>0</v>
      </c>
      <c r="E66" s="32">
        <v>0</v>
      </c>
    </row>
    <row r="67" spans="1:29" s="13" customFormat="1" ht="15.75" customHeight="1">
      <c r="A67" s="54"/>
      <c r="B67" s="29" t="s">
        <v>40</v>
      </c>
      <c r="C67" s="33">
        <v>5945</v>
      </c>
      <c r="D67" s="33">
        <v>0</v>
      </c>
      <c r="E67" s="33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7" customFormat="1" hidden="1">
      <c r="A68" s="56"/>
      <c r="B68" s="30" t="s">
        <v>60</v>
      </c>
      <c r="C68" s="1">
        <f>SUM(C69:C71)</f>
        <v>5100</v>
      </c>
      <c r="D68" s="1">
        <f t="shared" ref="D68:E68" si="12">SUM(D69:D71)</f>
        <v>5500</v>
      </c>
      <c r="E68" s="1">
        <f t="shared" si="12"/>
        <v>6000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>
      <c r="A69" s="57"/>
      <c r="B69" s="29" t="s">
        <v>52</v>
      </c>
      <c r="C69" s="32">
        <v>5100</v>
      </c>
      <c r="D69" s="32">
        <v>0</v>
      </c>
      <c r="E69" s="33">
        <v>0</v>
      </c>
    </row>
    <row r="70" spans="1:29" ht="31.5">
      <c r="A70" s="57"/>
      <c r="B70" s="29" t="s">
        <v>61</v>
      </c>
      <c r="C70" s="32">
        <v>0</v>
      </c>
      <c r="D70" s="32">
        <v>5500</v>
      </c>
      <c r="E70" s="33">
        <v>0</v>
      </c>
    </row>
    <row r="71" spans="1:29" ht="15.75" customHeight="1">
      <c r="A71" s="57"/>
      <c r="B71" s="29" t="s">
        <v>62</v>
      </c>
      <c r="C71" s="32">
        <v>0</v>
      </c>
      <c r="D71" s="32">
        <v>0</v>
      </c>
      <c r="E71" s="33">
        <v>6000</v>
      </c>
    </row>
    <row r="72" spans="1:29" s="7" customFormat="1" ht="15.75" hidden="1" customHeight="1">
      <c r="A72" s="56"/>
      <c r="B72" s="44" t="s">
        <v>63</v>
      </c>
      <c r="C72" s="34">
        <f>C73</f>
        <v>0</v>
      </c>
      <c r="D72" s="34">
        <f t="shared" ref="D72:E72" si="13">D73</f>
        <v>0</v>
      </c>
      <c r="E72" s="34">
        <f t="shared" si="13"/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34.5" hidden="1" customHeight="1">
      <c r="A73" s="57"/>
      <c r="B73" s="26" t="s">
        <v>59</v>
      </c>
      <c r="C73" s="32">
        <v>0</v>
      </c>
      <c r="D73" s="32">
        <v>0</v>
      </c>
      <c r="E73" s="32">
        <v>0</v>
      </c>
    </row>
    <row r="74" spans="1:29" ht="31.5" hidden="1">
      <c r="A74" s="57"/>
      <c r="B74" s="29" t="s">
        <v>68</v>
      </c>
      <c r="C74" s="32">
        <v>0</v>
      </c>
      <c r="D74" s="32">
        <v>0</v>
      </c>
      <c r="E74" s="32">
        <v>0</v>
      </c>
    </row>
    <row r="75" spans="1:29" ht="31.5" hidden="1">
      <c r="A75" s="57"/>
      <c r="B75" s="31" t="s">
        <v>69</v>
      </c>
      <c r="C75" s="32">
        <v>0</v>
      </c>
      <c r="D75" s="32">
        <v>0</v>
      </c>
      <c r="E75" s="32">
        <v>0</v>
      </c>
    </row>
    <row r="76" spans="1:29">
      <c r="A76" s="55" t="s">
        <v>82</v>
      </c>
      <c r="B76" s="39" t="s">
        <v>66</v>
      </c>
      <c r="C76" s="1">
        <f>C77</f>
        <v>30.8</v>
      </c>
      <c r="D76" s="1">
        <f t="shared" ref="D76:E76" si="14">D77</f>
        <v>30.8</v>
      </c>
      <c r="E76" s="1">
        <f t="shared" si="14"/>
        <v>0</v>
      </c>
    </row>
    <row r="77" spans="1:29">
      <c r="A77" s="55"/>
      <c r="B77" s="26" t="s">
        <v>17</v>
      </c>
      <c r="C77" s="33">
        <v>30.8</v>
      </c>
      <c r="D77" s="33">
        <v>30.8</v>
      </c>
      <c r="E77" s="33">
        <v>0</v>
      </c>
    </row>
    <row r="78" spans="1:29">
      <c r="A78" s="55" t="s">
        <v>83</v>
      </c>
      <c r="B78" s="44" t="s">
        <v>18</v>
      </c>
      <c r="C78" s="34">
        <f t="shared" ref="C78:E78" si="15">C79</f>
        <v>1591.2</v>
      </c>
      <c r="D78" s="34">
        <f t="shared" si="15"/>
        <v>1591.2</v>
      </c>
      <c r="E78" s="34">
        <f t="shared" si="15"/>
        <v>1591.2</v>
      </c>
    </row>
    <row r="79" spans="1:29" s="15" customFormat="1">
      <c r="A79" s="54"/>
      <c r="B79" s="43" t="s">
        <v>34</v>
      </c>
      <c r="C79" s="33">
        <v>1591.2</v>
      </c>
      <c r="D79" s="33">
        <v>1591.2</v>
      </c>
      <c r="E79" s="33">
        <v>1591.2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>
      <c r="A80" s="58"/>
      <c r="B80" s="48"/>
      <c r="C80" s="23"/>
      <c r="D80" s="23"/>
      <c r="E80" s="23"/>
    </row>
    <row r="81" spans="1:29">
      <c r="A81" s="58"/>
      <c r="B81" s="48"/>
      <c r="C81" s="23"/>
      <c r="D81" s="23"/>
      <c r="E81" s="23"/>
    </row>
    <row r="82" spans="1:29" ht="15.75" customHeight="1">
      <c r="A82" s="59"/>
      <c r="B82" s="17"/>
      <c r="C82" s="23"/>
      <c r="D82" s="23"/>
      <c r="E82" s="23"/>
    </row>
    <row r="83" spans="1:29" s="22" customFormat="1" ht="20.25">
      <c r="A83" s="60"/>
      <c r="B83" s="20" t="s">
        <v>64</v>
      </c>
      <c r="C83" s="51" t="s">
        <v>53</v>
      </c>
      <c r="D83" s="51"/>
      <c r="E83" s="5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1:29">
      <c r="A84" s="61"/>
    </row>
    <row r="85" spans="1:29">
      <c r="A85" s="61"/>
      <c r="B85" s="18"/>
    </row>
  </sheetData>
  <mergeCells count="5">
    <mergeCell ref="A6:B6"/>
    <mergeCell ref="C83:E83"/>
    <mergeCell ref="A1:E1"/>
    <mergeCell ref="A2:E2"/>
    <mergeCell ref="A3:E3"/>
  </mergeCells>
  <pageMargins left="0.59055118110236227" right="0.39370078740157483" top="0.39370078740157483" bottom="0.39370078740157483" header="0.31496062992125984" footer="0.31496062992125984"/>
  <pageSetup paperSize="9" scale="6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2019-2021</vt:lpstr>
      <vt:lpstr>'Проект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Chernov</cp:lastModifiedBy>
  <cp:lastPrinted>2018-09-26T10:50:31Z</cp:lastPrinted>
  <dcterms:created xsi:type="dcterms:W3CDTF">2017-05-12T11:49:33Z</dcterms:created>
  <dcterms:modified xsi:type="dcterms:W3CDTF">2018-11-09T06:02:02Z</dcterms:modified>
</cp:coreProperties>
</file>